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GeopowerSuzuki\Downloads\"/>
    </mc:Choice>
  </mc:AlternateContent>
  <xr:revisionPtr revIDLastSave="0" documentId="8_{D47A0765-337F-4595-9CD4-90A766E2C3C8}" xr6:coauthVersionLast="47" xr6:coauthVersionMax="47" xr10:uidLastSave="{00000000-0000-0000-0000-000000000000}"/>
  <workbookProtection workbookAlgorithmName="SHA-512" workbookHashValue="CpEuTX/Mson+jHUBzkljpCDUJ4vzVizaoXKGswmLLQM0Oa61tA3CzoSq8Ho5hDDus7qapM1Ia4KcphuouA6RsA==" workbookSaltValue="p352EjKGkEm5s97EW8EK+Q==" workbookSpinCount="100000" lockStructure="1"/>
  <bookViews>
    <workbookView xWindow="-120" yWindow="-120" windowWidth="29040" windowHeight="15720" xr2:uid="{24E10DC9-56A8-41DB-8840-25CC403A4011}"/>
  </bookViews>
  <sheets>
    <sheet name="求人票入力" sheetId="1" r:id="rId1"/>
    <sheet name="求人票プレビュー" sheetId="3" r:id="rId2"/>
    <sheet name="選択" sheetId="4" state="hidden" r:id="rId3"/>
    <sheet name="取込データ" sheetId="2" state="hidden" r:id="rId4"/>
  </sheets>
  <definedNames>
    <definedName name="_xlnm._FilterDatabase" localSheetId="1" hidden="1">求人票プレビュー!$A$7:$AH$113</definedName>
    <definedName name="_xlnm.Print_Area" localSheetId="1">求人票プレビュー!$I$1:$Q$135</definedName>
    <definedName name="_xlnm.Print_Titles" localSheetId="1">求人票プレビュー!$3:$4</definedName>
    <definedName name="まだわからない">選択!$I$1</definedName>
    <definedName name="可">選択!$D$1:$D$2</definedName>
    <definedName name="希望しない">選択!$H$1</definedName>
    <definedName name="希望する">選択!$G$1:$G$3</definedName>
    <definedName name="正社員">選択!$B$1</definedName>
    <definedName name="正社員以外">選択!$A$1:$A$2</definedName>
    <definedName name="不可">選択!$E$1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 i="1" l="1"/>
  <c r="E87" i="1"/>
  <c r="IA4" i="2"/>
  <c r="P239" i="1"/>
  <c r="F1" i="2"/>
  <c r="B4" i="2"/>
  <c r="HZ4" i="2"/>
  <c r="P145" i="1"/>
  <c r="P146" i="1"/>
  <c r="G3" i="1" l="1"/>
  <c r="P27" i="1" l="1"/>
  <c r="P31" i="1" s="1"/>
  <c r="P237" i="1"/>
  <c r="C211" i="1"/>
  <c r="C214" i="1" s="1"/>
  <c r="C217" i="1" s="1"/>
  <c r="L118" i="3" s="1"/>
  <c r="I4" i="3"/>
  <c r="P28" i="1" l="1"/>
  <c r="P29" i="1"/>
  <c r="P30" i="1"/>
  <c r="L116" i="3"/>
  <c r="L117" i="3"/>
  <c r="P189" i="1" l="1"/>
  <c r="HY4" i="2"/>
  <c r="P248" i="1"/>
  <c r="Q67" i="3"/>
  <c r="P67" i="3"/>
  <c r="HX4" i="2"/>
  <c r="P208" i="1"/>
  <c r="P209" i="1"/>
  <c r="O1" i="1"/>
  <c r="HY5" i="2" l="1"/>
  <c r="HZ5" i="2"/>
  <c r="P210" i="1"/>
  <c r="P206" i="1" l="1"/>
  <c r="P207" i="1"/>
  <c r="A4" i="2" l="1"/>
  <c r="P110" i="1"/>
  <c r="P109" i="1"/>
  <c r="P108" i="1"/>
  <c r="P107" i="1"/>
  <c r="P106" i="1"/>
  <c r="P105" i="1"/>
  <c r="P104" i="1"/>
  <c r="P114" i="1"/>
  <c r="P113" i="1"/>
  <c r="P112" i="1"/>
  <c r="P159" i="1"/>
  <c r="P158" i="1"/>
  <c r="P161" i="1"/>
  <c r="P163" i="1"/>
  <c r="P165" i="1"/>
  <c r="P198" i="1"/>
  <c r="P183" i="1"/>
  <c r="P182" i="1"/>
  <c r="P181" i="1"/>
  <c r="P180" i="1"/>
  <c r="P192" i="1"/>
  <c r="P190" i="1"/>
  <c r="P188" i="1"/>
  <c r="P187" i="1"/>
  <c r="P186" i="1"/>
  <c r="P235" i="1"/>
  <c r="P236" i="1"/>
  <c r="P234" i="1"/>
  <c r="P247" i="1"/>
  <c r="P249" i="1"/>
  <c r="P250" i="1"/>
  <c r="P251" i="1"/>
  <c r="P256" i="1"/>
  <c r="HX5" i="2" s="1"/>
  <c r="M112" i="3" s="1"/>
  <c r="P191" i="1" l="1"/>
  <c r="P193" i="1"/>
  <c r="P199" i="1"/>
  <c r="P200" i="1"/>
  <c r="P201" i="1"/>
  <c r="P202" i="1"/>
  <c r="P203" i="1"/>
  <c r="P204" i="1"/>
  <c r="P160" i="1"/>
  <c r="P162" i="1"/>
  <c r="P164" i="1"/>
  <c r="P166" i="1"/>
  <c r="P124" i="1"/>
  <c r="P125" i="1"/>
  <c r="P123" i="1"/>
  <c r="P122" i="1"/>
  <c r="P194" i="1" l="1"/>
  <c r="P195" i="1"/>
  <c r="P196" i="1"/>
  <c r="P197" i="1"/>
  <c r="D4" i="2"/>
  <c r="C4" i="2"/>
  <c r="D81" i="1"/>
  <c r="D80" i="1"/>
  <c r="D78" i="1"/>
  <c r="D77" i="1"/>
  <c r="D75" i="1"/>
  <c r="D74" i="1"/>
  <c r="D72" i="1"/>
  <c r="D71" i="1"/>
  <c r="D69" i="1"/>
  <c r="D68" i="1"/>
  <c r="D66" i="1"/>
  <c r="D65" i="1"/>
  <c r="E4" i="2" l="1"/>
  <c r="P49" i="1"/>
  <c r="P8" i="1"/>
  <c r="B5" i="2" s="1"/>
  <c r="L8" i="3" s="1"/>
  <c r="P9" i="1"/>
  <c r="C5" i="2" s="1"/>
  <c r="L9" i="3" s="1"/>
  <c r="P10" i="1"/>
  <c r="D5" i="2" s="1"/>
  <c r="L10" i="3" s="1"/>
  <c r="P11" i="1"/>
  <c r="E5" i="2" s="1"/>
  <c r="P10" i="3" s="1"/>
  <c r="P12" i="1"/>
  <c r="F5" i="2" s="1"/>
  <c r="L11" i="3" s="1"/>
  <c r="P13" i="1"/>
  <c r="P14" i="1"/>
  <c r="P15" i="1"/>
  <c r="P16" i="1"/>
  <c r="P17" i="1"/>
  <c r="P18" i="1"/>
  <c r="P19" i="1"/>
  <c r="P20" i="1"/>
  <c r="P21" i="1"/>
  <c r="P22" i="1"/>
  <c r="P23" i="1"/>
  <c r="P24" i="1"/>
  <c r="P25" i="1"/>
  <c r="P26" i="1"/>
  <c r="P32" i="1"/>
  <c r="P33" i="1"/>
  <c r="P34" i="1"/>
  <c r="P35" i="1"/>
  <c r="P36" i="1"/>
  <c r="P37" i="1"/>
  <c r="P38" i="1"/>
  <c r="P39" i="1"/>
  <c r="P40" i="1"/>
  <c r="P41" i="1"/>
  <c r="P42" i="1"/>
  <c r="P43" i="1"/>
  <c r="P44" i="1"/>
  <c r="P45" i="1"/>
  <c r="P46" i="1"/>
  <c r="P47" i="1"/>
  <c r="P48" i="1"/>
  <c r="P50" i="1"/>
  <c r="P51" i="1"/>
  <c r="P52" i="1"/>
  <c r="P53" i="1"/>
  <c r="P54" i="1"/>
  <c r="P55" i="1"/>
  <c r="P56" i="1"/>
  <c r="P57" i="1"/>
  <c r="P58" i="1"/>
  <c r="P59" i="1"/>
  <c r="P60" i="1"/>
  <c r="P86" i="1"/>
  <c r="P87" i="1"/>
  <c r="P61" i="1"/>
  <c r="P62" i="1"/>
  <c r="P63" i="1"/>
  <c r="P64" i="1"/>
  <c r="P67" i="1"/>
  <c r="P70" i="1"/>
  <c r="P73" i="1"/>
  <c r="P76" i="1"/>
  <c r="P79" i="1"/>
  <c r="P65" i="1"/>
  <c r="P68" i="1"/>
  <c r="P71" i="1"/>
  <c r="P74" i="1"/>
  <c r="P77" i="1"/>
  <c r="P80" i="1"/>
  <c r="P66" i="1"/>
  <c r="P69" i="1"/>
  <c r="P72" i="1"/>
  <c r="P75" i="1"/>
  <c r="P78" i="1"/>
  <c r="P81" i="1"/>
  <c r="P82" i="1"/>
  <c r="P83" i="1"/>
  <c r="P84" i="1"/>
  <c r="P85" i="1"/>
  <c r="P88" i="1"/>
  <c r="P89" i="1"/>
  <c r="P90" i="1"/>
  <c r="P91" i="1"/>
  <c r="P92" i="1"/>
  <c r="P93" i="1"/>
  <c r="P94" i="1"/>
  <c r="P95" i="1"/>
  <c r="P96" i="1"/>
  <c r="P97" i="1"/>
  <c r="P98" i="1"/>
  <c r="P99" i="1"/>
  <c r="P100" i="1"/>
  <c r="P101" i="1"/>
  <c r="P102" i="1"/>
  <c r="P103" i="1"/>
  <c r="P111" i="1"/>
  <c r="P115" i="1"/>
  <c r="P116" i="1"/>
  <c r="P117" i="1"/>
  <c r="P118" i="1"/>
  <c r="P119" i="1"/>
  <c r="P120" i="1"/>
  <c r="P121" i="1"/>
  <c r="P126" i="1"/>
  <c r="P127" i="1"/>
  <c r="P128" i="1"/>
  <c r="P129" i="1"/>
  <c r="P130" i="1"/>
  <c r="P131" i="1"/>
  <c r="P132" i="1"/>
  <c r="P133" i="1"/>
  <c r="P134" i="1"/>
  <c r="P135" i="1"/>
  <c r="P136" i="1"/>
  <c r="P137" i="1"/>
  <c r="P138" i="1"/>
  <c r="P139" i="1"/>
  <c r="P140" i="1"/>
  <c r="P141" i="1"/>
  <c r="P142" i="1"/>
  <c r="P143" i="1"/>
  <c r="P144" i="1"/>
  <c r="P147" i="1"/>
  <c r="P148" i="1"/>
  <c r="P149" i="1"/>
  <c r="P150" i="1"/>
  <c r="P151" i="1"/>
  <c r="P152" i="1"/>
  <c r="P153" i="1"/>
  <c r="P154" i="1"/>
  <c r="P155" i="1"/>
  <c r="P156" i="1"/>
  <c r="P157" i="1"/>
  <c r="P167" i="1"/>
  <c r="P168" i="1"/>
  <c r="P169" i="1"/>
  <c r="P170" i="1"/>
  <c r="P175" i="1"/>
  <c r="P176" i="1"/>
  <c r="P177" i="1"/>
  <c r="P178" i="1"/>
  <c r="P179" i="1"/>
  <c r="P184" i="1"/>
  <c r="P205" i="1"/>
  <c r="P211" i="1"/>
  <c r="P214" i="1"/>
  <c r="P217" i="1"/>
  <c r="P212" i="1"/>
  <c r="P215" i="1"/>
  <c r="P218" i="1"/>
  <c r="P213" i="1"/>
  <c r="P216" i="1"/>
  <c r="P219" i="1"/>
  <c r="P222" i="1"/>
  <c r="P223" i="1"/>
  <c r="P220" i="1"/>
  <c r="P221" i="1"/>
  <c r="P224" i="1"/>
  <c r="P225" i="1"/>
  <c r="P226" i="1"/>
  <c r="P227" i="1"/>
  <c r="P228" i="1"/>
  <c r="P229" i="1"/>
  <c r="P230" i="1"/>
  <c r="P231" i="1"/>
  <c r="P7" i="1"/>
  <c r="A5" i="2" l="1"/>
  <c r="L7" i="3" s="1"/>
  <c r="P174" i="1"/>
  <c r="P173" i="1"/>
  <c r="P172" i="1"/>
  <c r="P171" i="1"/>
  <c r="G5" i="2"/>
  <c r="M11" i="3" s="1"/>
  <c r="H5" i="2"/>
  <c r="N11" i="3" s="1"/>
  <c r="G4" i="2"/>
  <c r="F4" i="2"/>
  <c r="H4" i="2"/>
  <c r="I5" i="2" l="1"/>
  <c r="L12" i="3" s="1"/>
  <c r="I4" i="2"/>
  <c r="J5" i="2"/>
  <c r="L13" i="3" s="1"/>
  <c r="K4" i="2"/>
  <c r="J4" i="2"/>
  <c r="K5" i="2" l="1"/>
  <c r="L14" i="3" s="1"/>
  <c r="L5" i="2" l="1"/>
  <c r="L15" i="3" s="1"/>
  <c r="L4" i="2"/>
  <c r="S5" i="2" l="1"/>
  <c r="L19" i="3" s="1"/>
  <c r="EN4" i="2" l="1"/>
  <c r="AD4" i="2"/>
  <c r="AH5" i="2"/>
  <c r="O28" i="3" s="1"/>
  <c r="CJ4" i="2"/>
  <c r="GH5" i="2"/>
  <c r="FL5" i="2"/>
  <c r="AT5" i="2"/>
  <c r="M35" i="3" s="1"/>
  <c r="FP5" i="2"/>
  <c r="HI5" i="2"/>
  <c r="S4" i="2"/>
  <c r="HH5" i="2"/>
  <c r="GJ5" i="2"/>
  <c r="EL4" i="2"/>
  <c r="CJ5" i="2"/>
  <c r="M56" i="3" s="1"/>
  <c r="DU4" i="2"/>
  <c r="DC4" i="2"/>
  <c r="GQ5" i="2"/>
  <c r="CN4" i="2"/>
  <c r="GE5" i="2"/>
  <c r="HF4" i="2"/>
  <c r="HR4" i="2"/>
  <c r="HT5" i="2"/>
  <c r="HN5" i="2"/>
  <c r="CM4" i="2"/>
  <c r="DB5" i="2"/>
  <c r="L65" i="3" s="1"/>
  <c r="CN5" i="2"/>
  <c r="M58" i="3" s="1"/>
  <c r="BF4" i="2"/>
  <c r="EX5" i="2"/>
  <c r="BX5" i="2"/>
  <c r="M49" i="3" s="1"/>
  <c r="CS4" i="2"/>
  <c r="CD5" i="2"/>
  <c r="L52" i="3" s="1"/>
  <c r="GB5" i="2"/>
  <c r="HL4" i="2"/>
  <c r="Y4" i="2"/>
  <c r="AV4" i="2"/>
  <c r="M5" i="2"/>
  <c r="L16" i="3" s="1"/>
  <c r="CE5" i="2"/>
  <c r="M53" i="3" s="1"/>
  <c r="CR5" i="2"/>
  <c r="M62" i="3" s="1"/>
  <c r="AC5" i="2"/>
  <c r="O25" i="3" s="1"/>
  <c r="BU4" i="2"/>
  <c r="ED5" i="2"/>
  <c r="Q77" i="3" s="1"/>
  <c r="EQ5" i="2"/>
  <c r="AX5" i="2"/>
  <c r="M37" i="3" s="1"/>
  <c r="DN4" i="2"/>
  <c r="FX5" i="2"/>
  <c r="DK5" i="2"/>
  <c r="AB68" i="3" s="1"/>
  <c r="AD68" i="3" s="1"/>
  <c r="GN5" i="2"/>
  <c r="DR4" i="2"/>
  <c r="EA5" i="2"/>
  <c r="N76" i="3" s="1"/>
  <c r="DY5" i="2"/>
  <c r="M75" i="3" s="1"/>
  <c r="CH4" i="2"/>
  <c r="DX5" i="2"/>
  <c r="P74" i="3" s="1"/>
  <c r="EK4" i="2"/>
  <c r="BY5" i="2"/>
  <c r="O49" i="3" s="1"/>
  <c r="FP4" i="2"/>
  <c r="BE4" i="2"/>
  <c r="ER4" i="2"/>
  <c r="EZ5" i="2"/>
  <c r="AG4" i="2"/>
  <c r="AS4" i="2"/>
  <c r="AC4" i="2"/>
  <c r="EJ4" i="2"/>
  <c r="GM5" i="2"/>
  <c r="EM4" i="2"/>
  <c r="HL5" i="2"/>
  <c r="HE4" i="2"/>
  <c r="HU4" i="2"/>
  <c r="AZ4" i="2"/>
  <c r="CV4" i="2"/>
  <c r="CG4" i="2"/>
  <c r="DO5" i="2"/>
  <c r="L70" i="3" s="1"/>
  <c r="HG5" i="2"/>
  <c r="FZ4" i="2"/>
  <c r="EI5" i="2"/>
  <c r="O79" i="3" s="1"/>
  <c r="AN5" i="2"/>
  <c r="M31" i="3" s="1"/>
  <c r="DP4" i="2"/>
  <c r="BJ5" i="2"/>
  <c r="O44" i="3" s="1"/>
  <c r="DE4" i="2"/>
  <c r="FL4" i="2"/>
  <c r="ET5" i="2"/>
  <c r="GS5" i="2"/>
  <c r="FJ4" i="2"/>
  <c r="BW4" i="2"/>
  <c r="HW5" i="2"/>
  <c r="EF5" i="2"/>
  <c r="O78" i="3" s="1"/>
  <c r="BS5" i="2"/>
  <c r="O47" i="3" s="1"/>
  <c r="CM5" i="2"/>
  <c r="O57" i="3" s="1"/>
  <c r="HM5" i="2"/>
  <c r="DD4" i="2"/>
  <c r="BH5" i="2"/>
  <c r="Q43" i="3" s="1"/>
  <c r="GQ4" i="2"/>
  <c r="DA5" i="2"/>
  <c r="M64" i="3" s="1"/>
  <c r="DV5" i="2"/>
  <c r="M74" i="3" s="1"/>
  <c r="FO4" i="2"/>
  <c r="AW4" i="2"/>
  <c r="HA5" i="2"/>
  <c r="DD5" i="2"/>
  <c r="P65" i="3" s="1"/>
  <c r="GP5" i="2"/>
  <c r="AE5" i="2"/>
  <c r="P26" i="3" s="1"/>
  <c r="HV4" i="2"/>
  <c r="BY4" i="2"/>
  <c r="DG4" i="2"/>
  <c r="FU4" i="2"/>
  <c r="O5" i="2"/>
  <c r="P17" i="3" s="1"/>
  <c r="AO4" i="2"/>
  <c r="AV5" i="2"/>
  <c r="M36" i="3" s="1"/>
  <c r="AH4" i="2"/>
  <c r="FC4" i="2"/>
  <c r="GL5" i="2"/>
  <c r="CU5" i="2"/>
  <c r="M63" i="3" s="1"/>
  <c r="CP4" i="2"/>
  <c r="GR4" i="2"/>
  <c r="AU4" i="2"/>
  <c r="DT4" i="2"/>
  <c r="GU4" i="2"/>
  <c r="GD5" i="2"/>
  <c r="AK4" i="2"/>
  <c r="EH5" i="2"/>
  <c r="M79" i="3" s="1"/>
  <c r="BQ4" i="2"/>
  <c r="EC4" i="2"/>
  <c r="BO5" i="2"/>
  <c r="L46" i="3" s="1"/>
  <c r="W4" i="2"/>
  <c r="AA4" i="2"/>
  <c r="GL4" i="2"/>
  <c r="FC5" i="2"/>
  <c r="CC4" i="2"/>
  <c r="N4" i="2"/>
  <c r="CE4" i="2"/>
  <c r="GR5" i="2"/>
  <c r="M111" i="3" s="1"/>
  <c r="CS5" i="2"/>
  <c r="P61" i="3" s="1"/>
  <c r="HD5" i="2"/>
  <c r="FS5" i="2"/>
  <c r="FR5" i="2"/>
  <c r="CF4" i="2"/>
  <c r="DA4" i="2"/>
  <c r="DI4" i="2"/>
  <c r="CB5" i="2"/>
  <c r="L51" i="3" s="1"/>
  <c r="FB4" i="2"/>
  <c r="Y5" i="2"/>
  <c r="L22" i="3" s="1"/>
  <c r="CO4" i="2"/>
  <c r="FV5" i="2"/>
  <c r="GK4" i="2"/>
  <c r="CX5" i="2"/>
  <c r="P63" i="3" s="1"/>
  <c r="ES4" i="2"/>
  <c r="AA5" i="2"/>
  <c r="L24" i="3" s="1"/>
  <c r="EJ5" i="2"/>
  <c r="HO5" i="2"/>
  <c r="DW5" i="2"/>
  <c r="O74" i="3" s="1"/>
  <c r="CR4" i="2"/>
  <c r="FT5" i="2"/>
  <c r="FK4" i="2"/>
  <c r="EU4" i="2"/>
  <c r="EI4" i="2"/>
  <c r="ET4" i="2"/>
  <c r="AR4" i="2"/>
  <c r="EM5" i="2"/>
  <c r="HJ4" i="2"/>
  <c r="Q5" i="2"/>
  <c r="O18" i="3" s="1"/>
  <c r="DM5" i="2"/>
  <c r="HA4" i="2"/>
  <c r="HH4" i="2"/>
  <c r="BC5" i="2"/>
  <c r="L41" i="3" s="1"/>
  <c r="HE5" i="2"/>
  <c r="BD5" i="2"/>
  <c r="N41" i="3" s="1"/>
  <c r="EP5" i="2"/>
  <c r="FA5" i="2"/>
  <c r="HN4" i="2"/>
  <c r="HV5" i="2"/>
  <c r="DV4" i="2"/>
  <c r="AI4" i="2"/>
  <c r="FR4" i="2"/>
  <c r="FI4" i="2"/>
  <c r="CW5" i="2"/>
  <c r="O63" i="3" s="1"/>
  <c r="GO5" i="2"/>
  <c r="HF5" i="2"/>
  <c r="DL4" i="2"/>
  <c r="CY5" i="2"/>
  <c r="Q63" i="3" s="1"/>
  <c r="T5" i="2"/>
  <c r="L20" i="3" s="1"/>
  <c r="ED4" i="2"/>
  <c r="AP5" i="2"/>
  <c r="N32" i="3" s="1"/>
  <c r="AY4" i="2"/>
  <c r="R4" i="2"/>
  <c r="HS4" i="2"/>
  <c r="AL4" i="2"/>
  <c r="DL5" i="2"/>
  <c r="BA5" i="2"/>
  <c r="M40" i="3" s="1"/>
  <c r="GE4" i="2"/>
  <c r="BI4" i="2"/>
  <c r="CF5" i="2"/>
  <c r="P53" i="3" s="1"/>
  <c r="CZ4" i="2"/>
  <c r="AY5" i="2"/>
  <c r="P37" i="3" s="1"/>
  <c r="CI5" i="2"/>
  <c r="P55" i="3" s="1"/>
  <c r="CQ4" i="2"/>
  <c r="BB4" i="2"/>
  <c r="EN5" i="2"/>
  <c r="X4" i="2"/>
  <c r="HP5" i="2"/>
  <c r="HJ5" i="2"/>
  <c r="FE4" i="2"/>
  <c r="FA4" i="2"/>
  <c r="HD4" i="2"/>
  <c r="BH4" i="2"/>
  <c r="BC4" i="2"/>
  <c r="EH4" i="2"/>
  <c r="CI4" i="2"/>
  <c r="HQ5" i="2"/>
  <c r="BW5" i="2"/>
  <c r="Q48" i="3" s="1"/>
  <c r="DK4" i="2"/>
  <c r="DM4" i="2"/>
  <c r="AN4" i="2"/>
  <c r="DC5" i="2"/>
  <c r="N65" i="3" s="1"/>
  <c r="GZ4" i="2"/>
  <c r="BE5" i="2"/>
  <c r="L42" i="3" s="1"/>
  <c r="AM5" i="2"/>
  <c r="O30" i="3" s="1"/>
  <c r="FH4" i="2"/>
  <c r="EA4" i="2"/>
  <c r="ES5" i="2"/>
  <c r="BT5" i="2"/>
  <c r="Q47" i="3" s="1"/>
  <c r="BQ5" i="2"/>
  <c r="Q46" i="3" s="1"/>
  <c r="AJ5" i="2"/>
  <c r="O29" i="3" s="1"/>
  <c r="EB4" i="2"/>
  <c r="DE5" i="2"/>
  <c r="L66" i="3" s="1"/>
  <c r="AR5" i="2"/>
  <c r="P33" i="3" s="1"/>
  <c r="CY4" i="2"/>
  <c r="GC5" i="2"/>
  <c r="FW5" i="2"/>
  <c r="CB4" i="2"/>
  <c r="DI5" i="2"/>
  <c r="X68" i="3" s="1"/>
  <c r="Z68" i="3" s="1"/>
  <c r="BA4" i="2"/>
  <c r="AB4" i="2"/>
  <c r="GY5" i="2"/>
  <c r="CA5" i="2"/>
  <c r="M50" i="3" s="1"/>
  <c r="BF5" i="2"/>
  <c r="L43" i="3" s="1"/>
  <c r="CK4" i="2"/>
  <c r="HR5" i="2"/>
  <c r="EG4" i="2"/>
  <c r="W5" i="2"/>
  <c r="M21" i="3" s="1"/>
  <c r="EB5" i="2"/>
  <c r="M77" i="3" s="1"/>
  <c r="N5" i="2"/>
  <c r="L17" i="3" s="1"/>
  <c r="CK5" i="2"/>
  <c r="O56" i="3" s="1"/>
  <c r="BS4" i="2"/>
  <c r="FY5" i="2"/>
  <c r="GW4" i="2"/>
  <c r="EY4" i="2"/>
  <c r="GF4" i="2"/>
  <c r="EP4" i="2"/>
  <c r="FN5" i="2"/>
  <c r="HB4" i="2"/>
  <c r="DH5" i="2"/>
  <c r="W68" i="3" s="1"/>
  <c r="Y68" i="3" s="1"/>
  <c r="GI5" i="2"/>
  <c r="ER5" i="2"/>
  <c r="HO4" i="2"/>
  <c r="AB5" i="2"/>
  <c r="M25" i="3" s="1"/>
  <c r="HM4" i="2"/>
  <c r="FH5" i="2"/>
  <c r="GT5" i="2"/>
  <c r="EG5" i="2"/>
  <c r="Q78" i="3" s="1"/>
  <c r="GX4" i="2"/>
  <c r="CX4" i="2"/>
  <c r="GH4" i="2"/>
  <c r="CL4" i="2"/>
  <c r="U5" i="2"/>
  <c r="AF5" i="2"/>
  <c r="P27" i="3" s="1"/>
  <c r="BB5" i="2"/>
  <c r="P39" i="3" s="1"/>
  <c r="BJ4" i="2"/>
  <c r="FS4" i="2"/>
  <c r="BK4" i="2"/>
  <c r="EV5" i="2"/>
  <c r="EQ4" i="2"/>
  <c r="BZ4" i="2"/>
  <c r="DT5" i="2"/>
  <c r="L73" i="3" s="1"/>
  <c r="BD4" i="2"/>
  <c r="EE4" i="2"/>
  <c r="GM4" i="2"/>
  <c r="DX4" i="2"/>
  <c r="CP5" i="2"/>
  <c r="M60" i="3" s="1"/>
  <c r="HK4" i="2"/>
  <c r="DQ5" i="2"/>
  <c r="O71" i="3" s="1"/>
  <c r="AP4" i="2"/>
  <c r="CT4" i="2"/>
  <c r="AF4" i="2"/>
  <c r="DN5" i="2"/>
  <c r="M69" i="3" s="1"/>
  <c r="AS5" i="2"/>
  <c r="M34" i="3" s="1"/>
  <c r="BV4" i="2"/>
  <c r="GB4" i="2"/>
  <c r="EC5" i="2"/>
  <c r="O77" i="3" s="1"/>
  <c r="DG5" i="2"/>
  <c r="T68" i="3" s="1"/>
  <c r="V68" i="3" s="1"/>
  <c r="DS5" i="2"/>
  <c r="M72" i="3" s="1"/>
  <c r="AI5" i="2"/>
  <c r="M29" i="3" s="1"/>
  <c r="T4" i="2"/>
  <c r="BX4" i="2"/>
  <c r="FX4" i="2"/>
  <c r="EZ4" i="2"/>
  <c r="BN5" i="2"/>
  <c r="Q45" i="3" s="1"/>
  <c r="CD4" i="2"/>
  <c r="EU5" i="2"/>
  <c r="GT4" i="2"/>
  <c r="GA5" i="2"/>
  <c r="GZ5" i="2"/>
  <c r="HW4" i="2"/>
  <c r="AT4" i="2"/>
  <c r="AE4" i="2"/>
  <c r="BN4" i="2"/>
  <c r="FE5" i="2"/>
  <c r="DB4" i="2"/>
  <c r="BL5" i="2"/>
  <c r="L45" i="3" s="1"/>
  <c r="BZ5" i="2"/>
  <c r="Q49" i="3" s="1"/>
  <c r="CQ5" i="2"/>
  <c r="M61" i="3" s="1"/>
  <c r="HQ4" i="2"/>
  <c r="FK5" i="2"/>
  <c r="L95" i="3" s="1"/>
  <c r="AW5" i="2"/>
  <c r="P36" i="3" s="1"/>
  <c r="HB5" i="2"/>
  <c r="BG5" i="2"/>
  <c r="O43" i="3" s="1"/>
  <c r="FW4" i="2"/>
  <c r="DP5" i="2"/>
  <c r="M71" i="3" s="1"/>
  <c r="GD4" i="2"/>
  <c r="O4" i="2"/>
  <c r="CH5" i="2"/>
  <c r="M55" i="3" s="1"/>
  <c r="X5" i="2"/>
  <c r="N21" i="3" s="1"/>
  <c r="HU5" i="2"/>
  <c r="CL5" i="2"/>
  <c r="M57" i="3" s="1"/>
  <c r="BP4" i="2"/>
  <c r="DU5" i="2"/>
  <c r="M73" i="3" s="1"/>
  <c r="AG5" i="2"/>
  <c r="L28" i="3" s="1"/>
  <c r="BR4" i="2"/>
  <c r="GX5" i="2"/>
  <c r="GA4" i="2"/>
  <c r="GC4" i="2"/>
  <c r="FQ5" i="2"/>
  <c r="CC5" i="2"/>
  <c r="N51" i="3" s="1"/>
  <c r="BL4" i="2"/>
  <c r="BI5" i="2"/>
  <c r="L44" i="3" s="1"/>
  <c r="FQ4" i="2"/>
  <c r="V5" i="2"/>
  <c r="L21" i="3" s="1"/>
  <c r="FJ5" i="2"/>
  <c r="FG5" i="2"/>
  <c r="BR5" i="2"/>
  <c r="L47" i="3" s="1"/>
  <c r="CV5" i="2"/>
  <c r="N63" i="3" s="1"/>
  <c r="GG5" i="2"/>
  <c r="HI4" i="2"/>
  <c r="FI5" i="2"/>
  <c r="DF5" i="2"/>
  <c r="S68" i="3" s="1"/>
  <c r="U68" i="3" s="1"/>
  <c r="DJ5" i="2"/>
  <c r="AA68" i="3" s="1"/>
  <c r="AC68" i="3" s="1"/>
  <c r="BM4" i="2"/>
  <c r="CU4" i="2"/>
  <c r="P5" i="2"/>
  <c r="M18" i="3" s="1"/>
  <c r="AX4" i="2"/>
  <c r="HK5" i="2"/>
  <c r="FV4" i="2"/>
  <c r="BG4" i="2"/>
  <c r="U4" i="2"/>
  <c r="GY4" i="2"/>
  <c r="AQ4" i="2"/>
  <c r="CZ5" i="2"/>
  <c r="L64" i="3" s="1"/>
  <c r="CW4" i="2"/>
  <c r="GW5" i="2"/>
  <c r="P4" i="2"/>
  <c r="V4" i="2"/>
  <c r="GN4" i="2"/>
  <c r="HT4" i="2"/>
  <c r="EE5" i="2"/>
  <c r="M78" i="3" s="1"/>
  <c r="M4" i="2"/>
  <c r="EK5" i="2"/>
  <c r="EW4" i="2"/>
  <c r="DJ4" i="2"/>
  <c r="HC4" i="2"/>
  <c r="AK5" i="2"/>
  <c r="Q29" i="3" s="1"/>
  <c r="FY4" i="2"/>
  <c r="EO4" i="2"/>
  <c r="HP4" i="2"/>
  <c r="DZ4" i="2"/>
  <c r="EX4" i="2"/>
  <c r="R5" i="2"/>
  <c r="Q18" i="3" s="1"/>
  <c r="DF4" i="2"/>
  <c r="BK5" i="2"/>
  <c r="Q44" i="3" s="1"/>
  <c r="GK5" i="2"/>
  <c r="AJ4" i="2"/>
  <c r="EF4" i="2"/>
  <c r="FG4" i="2"/>
  <c r="GJ4" i="2"/>
  <c r="CA4" i="2"/>
  <c r="CG5" i="2"/>
  <c r="M54" i="3" s="1"/>
  <c r="GS4" i="2"/>
  <c r="FF5" i="2"/>
  <c r="Z4" i="2"/>
  <c r="DQ4" i="2"/>
  <c r="DW4" i="2"/>
  <c r="AO5" i="2"/>
  <c r="M32" i="3" s="1"/>
  <c r="DR5" i="2"/>
  <c r="Q71" i="3" s="1"/>
  <c r="GV5" i="2"/>
  <c r="BP5" i="2"/>
  <c r="O46" i="3" s="1"/>
  <c r="FZ5" i="2"/>
  <c r="HS5" i="2"/>
  <c r="FD5" i="2"/>
  <c r="FD4" i="2"/>
  <c r="EY5" i="2"/>
  <c r="P89" i="3" s="1"/>
  <c r="BO4" i="2"/>
  <c r="EW5" i="2"/>
  <c r="AU5" i="2"/>
  <c r="O35" i="3" s="1"/>
  <c r="GI4" i="2"/>
  <c r="GG4" i="2"/>
  <c r="EL5" i="2"/>
  <c r="FN4" i="2"/>
  <c r="DO4" i="2"/>
  <c r="FF4" i="2"/>
  <c r="BT4" i="2"/>
  <c r="FU5" i="2"/>
  <c r="BU5" i="2"/>
  <c r="L48" i="3" s="1"/>
  <c r="Z5" i="2"/>
  <c r="M23" i="3" s="1"/>
  <c r="DH4" i="2"/>
  <c r="BV5" i="2"/>
  <c r="O48" i="3" s="1"/>
  <c r="AL5" i="2"/>
  <c r="M30" i="3" s="1"/>
  <c r="FM5" i="2"/>
  <c r="FM4" i="2"/>
  <c r="Q4" i="2"/>
  <c r="AQ5" i="2"/>
  <c r="M33" i="3" s="1"/>
  <c r="CT5" i="2"/>
  <c r="L63" i="3" s="1"/>
  <c r="FB5" i="2"/>
  <c r="HG4" i="2"/>
  <c r="DY4" i="2"/>
  <c r="GO4" i="2"/>
  <c r="GV4" i="2"/>
  <c r="CO5" i="2"/>
  <c r="M59" i="3" s="1"/>
  <c r="EV4" i="2"/>
  <c r="DS4" i="2"/>
  <c r="HC5" i="2"/>
  <c r="GP4" i="2"/>
  <c r="FT4" i="2"/>
  <c r="DZ5" i="2"/>
  <c r="M76" i="3" s="1"/>
  <c r="AD5" i="2"/>
  <c r="M26" i="3" s="1"/>
  <c r="BM5" i="2"/>
  <c r="O45" i="3" s="1"/>
  <c r="GU5" i="2"/>
  <c r="EO5" i="2"/>
  <c r="AM4" i="2"/>
  <c r="FO5" i="2"/>
  <c r="P97" i="3" s="1"/>
  <c r="AZ5" i="2"/>
  <c r="M39" i="3" s="1"/>
  <c r="GF5" i="2"/>
  <c r="N104" i="3" l="1"/>
  <c r="L83" i="3"/>
  <c r="P127" i="3"/>
  <c r="N124" i="3"/>
  <c r="O84" i="3"/>
  <c r="L93" i="3"/>
  <c r="P88" i="3"/>
  <c r="N96" i="3"/>
  <c r="P99" i="3"/>
  <c r="Q124" i="3"/>
  <c r="M122" i="3"/>
  <c r="P104" i="3"/>
  <c r="N103" i="3"/>
  <c r="M87" i="3"/>
  <c r="M88" i="3"/>
  <c r="M91" i="3"/>
  <c r="M102" i="3"/>
  <c r="O125" i="3"/>
  <c r="M100" i="3"/>
  <c r="L102" i="3"/>
  <c r="L100" i="3"/>
  <c r="O128" i="3"/>
  <c r="N90" i="3"/>
  <c r="N105" i="3"/>
  <c r="M94" i="3"/>
  <c r="M84" i="3"/>
  <c r="P92" i="3"/>
  <c r="M116" i="3"/>
  <c r="O87" i="3"/>
  <c r="M104" i="3"/>
  <c r="N94" i="3"/>
  <c r="L94" i="3"/>
  <c r="N109" i="3"/>
  <c r="N91" i="3"/>
  <c r="N102" i="3"/>
  <c r="O88" i="3"/>
  <c r="O83" i="3"/>
  <c r="O89" i="3"/>
  <c r="N116" i="3"/>
  <c r="N82" i="3"/>
  <c r="L86" i="3"/>
  <c r="M92" i="3"/>
  <c r="M90" i="3"/>
  <c r="M85" i="3"/>
  <c r="O127" i="3"/>
  <c r="M98" i="3"/>
  <c r="M97" i="3"/>
  <c r="Q125" i="3"/>
  <c r="O100" i="3"/>
  <c r="M96" i="3"/>
  <c r="N100" i="3"/>
  <c r="Q83" i="3"/>
  <c r="O122" i="3"/>
  <c r="O104" i="3"/>
  <c r="O101" i="3"/>
  <c r="L82" i="3"/>
  <c r="M80" i="3"/>
  <c r="P128" i="3"/>
  <c r="O118" i="3"/>
  <c r="O116" i="3"/>
  <c r="N117" i="3"/>
  <c r="L68" i="3"/>
  <c r="L67" i="3" s="1"/>
  <c r="AF68" i="3"/>
  <c r="AH68" i="3" s="1"/>
  <c r="L113" i="3"/>
  <c r="AE68" i="3"/>
  <c r="AG68" i="3" s="1"/>
  <c r="M68" i="3"/>
  <c r="N68" i="3"/>
  <c r="O117" i="3"/>
  <c r="M118" i="3"/>
  <c r="N118" i="3"/>
  <c r="M106" i="3"/>
  <c r="N106" i="3"/>
  <c r="M107" i="3"/>
  <c r="N107" i="3"/>
  <c r="L120" i="3"/>
  <c r="M108" i="3"/>
  <c r="M109" i="3"/>
  <c r="M103" i="3"/>
  <c r="M120" i="3"/>
  <c r="M117" i="3"/>
  <c r="M110" i="3"/>
  <c r="P111" i="3"/>
  <c r="P110" i="3"/>
  <c r="M67" i="3" l="1"/>
  <c r="N67" i="3" s="1"/>
  <c r="O68" i="3"/>
  <c r="O6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Geopower Saotome</author>
  </authors>
  <commentList>
    <comment ref="E3" authorId="0" shapeId="0" xr:uid="{B4876CD5-CC8C-4D99-88B6-116A50F1FF45}">
      <text>
        <r>
          <rPr>
            <b/>
            <sz val="9"/>
            <color indexed="16"/>
            <rFont val="BIZ UDゴシック"/>
            <family val="3"/>
            <charset val="128"/>
          </rPr>
          <t>提出年度を必ずご確認の上、ご入力ください。</t>
        </r>
      </text>
    </comment>
  </commentList>
</comments>
</file>

<file path=xl/sharedStrings.xml><?xml version="1.0" encoding="utf-8"?>
<sst xmlns="http://schemas.openxmlformats.org/spreadsheetml/2006/main" count="1678" uniqueCount="546">
  <si>
    <t>既卒者応募</t>
    <rPh sb="0" eb="3">
      <t>キソツシャ</t>
    </rPh>
    <rPh sb="3" eb="5">
      <t>オウボ</t>
    </rPh>
    <phoneticPr fontId="2"/>
  </si>
  <si>
    <t>就業場所</t>
    <rPh sb="0" eb="4">
      <t>シュウギョウバショ</t>
    </rPh>
    <phoneticPr fontId="2"/>
  </si>
  <si>
    <t>フリガナ</t>
    <phoneticPr fontId="2"/>
  </si>
  <si>
    <t>事業所名</t>
    <rPh sb="0" eb="1">
      <t>コト</t>
    </rPh>
    <rPh sb="1" eb="2">
      <t>ギョウ</t>
    </rPh>
    <rPh sb="2" eb="3">
      <t>ショ</t>
    </rPh>
    <rPh sb="3" eb="4">
      <t>ナ</t>
    </rPh>
    <phoneticPr fontId="2"/>
  </si>
  <si>
    <t>代表者</t>
    <rPh sb="0" eb="3">
      <t>ダイヒョウシャ</t>
    </rPh>
    <phoneticPr fontId="2"/>
  </si>
  <si>
    <t>法人番号</t>
    <rPh sb="0" eb="4">
      <t>ホウジンバンゴウ</t>
    </rPh>
    <phoneticPr fontId="2"/>
  </si>
  <si>
    <t>設立</t>
    <rPh sb="0" eb="2">
      <t>セツリツ</t>
    </rPh>
    <phoneticPr fontId="2"/>
  </si>
  <si>
    <t>資本金</t>
    <rPh sb="0" eb="3">
      <t>シホンキン</t>
    </rPh>
    <phoneticPr fontId="2"/>
  </si>
  <si>
    <t>年商</t>
    <rPh sb="0" eb="2">
      <t>ネンショウ</t>
    </rPh>
    <phoneticPr fontId="2"/>
  </si>
  <si>
    <t>従業員数</t>
    <rPh sb="0" eb="4">
      <t>ジュウギョウインスウ</t>
    </rPh>
    <phoneticPr fontId="2"/>
  </si>
  <si>
    <t>（内女性</t>
    <rPh sb="1" eb="2">
      <t>ウチ</t>
    </rPh>
    <rPh sb="2" eb="4">
      <t>ジョセイ</t>
    </rPh>
    <phoneticPr fontId="2"/>
  </si>
  <si>
    <t>所在地〒</t>
    <rPh sb="0" eb="3">
      <t>ショザイチ</t>
    </rPh>
    <phoneticPr fontId="2"/>
  </si>
  <si>
    <t>所在地 都道府県</t>
    <rPh sb="0" eb="3">
      <t>ショザイチ</t>
    </rPh>
    <rPh sb="4" eb="8">
      <t>トドウフケン</t>
    </rPh>
    <phoneticPr fontId="2"/>
  </si>
  <si>
    <t>所在地　住所1</t>
    <rPh sb="0" eb="3">
      <t>ショザイチ</t>
    </rPh>
    <rPh sb="4" eb="6">
      <t>ジュウショ</t>
    </rPh>
    <phoneticPr fontId="2"/>
  </si>
  <si>
    <t>所在地　住所2</t>
    <rPh sb="0" eb="3">
      <t>ショザイチ</t>
    </rPh>
    <rPh sb="4" eb="6">
      <t>ジュウショ</t>
    </rPh>
    <phoneticPr fontId="2"/>
  </si>
  <si>
    <t xml:space="preserve">TEL </t>
    <phoneticPr fontId="2"/>
  </si>
  <si>
    <t>会社HP</t>
    <rPh sb="0" eb="2">
      <t>カイシャ</t>
    </rPh>
    <phoneticPr fontId="2"/>
  </si>
  <si>
    <t>業種</t>
    <rPh sb="0" eb="2">
      <t>ギョウシュ</t>
    </rPh>
    <phoneticPr fontId="2"/>
  </si>
  <si>
    <t>事業内容・会社の特徴</t>
    <rPh sb="0" eb="4">
      <t>ジギョウナイヨウ</t>
    </rPh>
    <rPh sb="5" eb="7">
      <t>カイシャ</t>
    </rPh>
    <rPh sb="8" eb="10">
      <t>トクチョウ</t>
    </rPh>
    <phoneticPr fontId="2"/>
  </si>
  <si>
    <t>職種</t>
    <rPh sb="0" eb="2">
      <t>ショクシュ</t>
    </rPh>
    <phoneticPr fontId="2"/>
  </si>
  <si>
    <t>就業場所〒</t>
    <rPh sb="0" eb="4">
      <t>シュウギョウバショ</t>
    </rPh>
    <phoneticPr fontId="2"/>
  </si>
  <si>
    <t>就業場所都道府県</t>
    <rPh sb="0" eb="4">
      <t>シュウギョウバショ</t>
    </rPh>
    <rPh sb="4" eb="8">
      <t>トドウフケン</t>
    </rPh>
    <phoneticPr fontId="2"/>
  </si>
  <si>
    <t>就業場所住所1</t>
    <rPh sb="0" eb="4">
      <t>シュウギョウバショ</t>
    </rPh>
    <rPh sb="4" eb="6">
      <t>ジュウショ</t>
    </rPh>
    <phoneticPr fontId="2"/>
  </si>
  <si>
    <t>就業場所住所2</t>
    <rPh sb="0" eb="4">
      <t>シュウギョウバショ</t>
    </rPh>
    <rPh sb="4" eb="6">
      <t>ジュウショ</t>
    </rPh>
    <phoneticPr fontId="2"/>
  </si>
  <si>
    <t>入社日</t>
    <rPh sb="0" eb="3">
      <t>ニュウシャビ</t>
    </rPh>
    <phoneticPr fontId="2"/>
  </si>
  <si>
    <t>転勤の有無</t>
    <rPh sb="0" eb="2">
      <t>テンキン</t>
    </rPh>
    <rPh sb="3" eb="5">
      <t>ウム</t>
    </rPh>
    <phoneticPr fontId="2"/>
  </si>
  <si>
    <t>主な赴任先</t>
    <rPh sb="0" eb="1">
      <t>オモ</t>
    </rPh>
    <rPh sb="2" eb="5">
      <t>フニンサキ</t>
    </rPh>
    <phoneticPr fontId="2"/>
  </si>
  <si>
    <t>雇用形態</t>
    <rPh sb="0" eb="4">
      <t>コヨウケイタイ</t>
    </rPh>
    <phoneticPr fontId="2"/>
  </si>
  <si>
    <t>正社員以外の名称</t>
    <rPh sb="0" eb="5">
      <t>セイシャインイガイ</t>
    </rPh>
    <rPh sb="6" eb="8">
      <t>メイショウ</t>
    </rPh>
    <phoneticPr fontId="2"/>
  </si>
  <si>
    <t>正社員の登用実績</t>
    <rPh sb="0" eb="3">
      <t>セイシャイン</t>
    </rPh>
    <rPh sb="4" eb="6">
      <t>トウヨウ</t>
    </rPh>
    <rPh sb="6" eb="8">
      <t>ジッセキ</t>
    </rPh>
    <phoneticPr fontId="2"/>
  </si>
  <si>
    <t>就業形態</t>
    <rPh sb="0" eb="4">
      <t>シュウギョウケイタイ</t>
    </rPh>
    <phoneticPr fontId="2"/>
  </si>
  <si>
    <t>派遣事業者番号</t>
    <rPh sb="0" eb="2">
      <t>ハケン</t>
    </rPh>
    <rPh sb="2" eb="5">
      <t>ジギョウシャ</t>
    </rPh>
    <rPh sb="5" eb="7">
      <t>バンゴウ</t>
    </rPh>
    <phoneticPr fontId="2"/>
  </si>
  <si>
    <t>雇用期間の有無</t>
    <rPh sb="0" eb="4">
      <t>コヨウキカン</t>
    </rPh>
    <rPh sb="5" eb="7">
      <t>ウム</t>
    </rPh>
    <phoneticPr fontId="2"/>
  </si>
  <si>
    <t>雇用期間</t>
    <rPh sb="0" eb="4">
      <t>コヨウキカン</t>
    </rPh>
    <phoneticPr fontId="2"/>
  </si>
  <si>
    <t>更新の有無</t>
    <rPh sb="0" eb="2">
      <t>コウシン</t>
    </rPh>
    <rPh sb="3" eb="5">
      <t>ウム</t>
    </rPh>
    <phoneticPr fontId="2"/>
  </si>
  <si>
    <t>試用期間の有無</t>
    <rPh sb="0" eb="4">
      <t>シヨウキカン</t>
    </rPh>
    <rPh sb="5" eb="7">
      <t>ウム</t>
    </rPh>
    <phoneticPr fontId="2"/>
  </si>
  <si>
    <t>試用期間</t>
    <rPh sb="0" eb="4">
      <t>シヨウキカン</t>
    </rPh>
    <phoneticPr fontId="2"/>
  </si>
  <si>
    <t>試用期間中の労働条件</t>
    <rPh sb="0" eb="5">
      <t>シヨウキカンチュウ</t>
    </rPh>
    <rPh sb="6" eb="10">
      <t>ロウドウジョウケン</t>
    </rPh>
    <phoneticPr fontId="2"/>
  </si>
  <si>
    <t>受動喫煙</t>
    <rPh sb="0" eb="4">
      <t>ジュドウキツエン</t>
    </rPh>
    <phoneticPr fontId="2"/>
  </si>
  <si>
    <t>受動喫煙（詳細）</t>
    <rPh sb="0" eb="4">
      <t>ジュドウキツエン</t>
    </rPh>
    <rPh sb="5" eb="7">
      <t>ショウサイ</t>
    </rPh>
    <phoneticPr fontId="2"/>
  </si>
  <si>
    <t>マイカー通勤</t>
    <rPh sb="4" eb="6">
      <t>ツウキン</t>
    </rPh>
    <phoneticPr fontId="2"/>
  </si>
  <si>
    <t>駐車場あり</t>
    <rPh sb="0" eb="3">
      <t>チュウシャジョウ</t>
    </rPh>
    <phoneticPr fontId="2"/>
  </si>
  <si>
    <t>駐車場備考</t>
    <rPh sb="0" eb="2">
      <t>チュウシャ</t>
    </rPh>
    <rPh sb="2" eb="3">
      <t>ジョウ</t>
    </rPh>
    <rPh sb="3" eb="5">
      <t>ビコウ</t>
    </rPh>
    <phoneticPr fontId="2"/>
  </si>
  <si>
    <t>住居制限</t>
    <rPh sb="0" eb="2">
      <t>ジュウキョ</t>
    </rPh>
    <rPh sb="2" eb="4">
      <t>セイゲン</t>
    </rPh>
    <phoneticPr fontId="2"/>
  </si>
  <si>
    <t>住居制限範囲</t>
    <rPh sb="0" eb="2">
      <t>ジュウキョ</t>
    </rPh>
    <rPh sb="2" eb="4">
      <t>セイゲン</t>
    </rPh>
    <rPh sb="4" eb="6">
      <t>ハンイ</t>
    </rPh>
    <phoneticPr fontId="2"/>
  </si>
  <si>
    <t>定年制度</t>
    <rPh sb="0" eb="4">
      <t>テイネンセイド</t>
    </rPh>
    <phoneticPr fontId="2"/>
  </si>
  <si>
    <t>定年年齢</t>
    <rPh sb="0" eb="2">
      <t>テイネン</t>
    </rPh>
    <rPh sb="2" eb="4">
      <t>ネンレイ</t>
    </rPh>
    <phoneticPr fontId="2"/>
  </si>
  <si>
    <t>再雇用</t>
    <rPh sb="0" eb="3">
      <t>サイコヨウ</t>
    </rPh>
    <phoneticPr fontId="2"/>
  </si>
  <si>
    <t>勤務延長</t>
    <rPh sb="0" eb="4">
      <t>キンムエンチョウ</t>
    </rPh>
    <phoneticPr fontId="2"/>
  </si>
  <si>
    <t>賃金形態</t>
    <rPh sb="0" eb="4">
      <t>チンギンケイタイ</t>
    </rPh>
    <phoneticPr fontId="2"/>
  </si>
  <si>
    <t>その他</t>
    <rPh sb="2" eb="3">
      <t>タ</t>
    </rPh>
    <phoneticPr fontId="2"/>
  </si>
  <si>
    <t>職務給制度</t>
    <rPh sb="0" eb="3">
      <t>ショクムキュウ</t>
    </rPh>
    <rPh sb="3" eb="5">
      <t>セイド</t>
    </rPh>
    <phoneticPr fontId="2"/>
  </si>
  <si>
    <t>月額合計 MIN</t>
    <rPh sb="0" eb="2">
      <t>ゲツガク</t>
    </rPh>
    <rPh sb="2" eb="4">
      <t>ゴウケイ</t>
    </rPh>
    <phoneticPr fontId="2"/>
  </si>
  <si>
    <t>月額合計 MAX</t>
    <rPh sb="0" eb="4">
      <t>ゲツガクゴウケイ</t>
    </rPh>
    <phoneticPr fontId="2"/>
  </si>
  <si>
    <t>基本給　MIN</t>
    <rPh sb="0" eb="3">
      <t>キホンキュウ</t>
    </rPh>
    <phoneticPr fontId="2"/>
  </si>
  <si>
    <t>基本給　MAX</t>
    <rPh sb="0" eb="3">
      <t>キホンキュウ</t>
    </rPh>
    <phoneticPr fontId="2"/>
  </si>
  <si>
    <t>基本給特記事項</t>
    <rPh sb="0" eb="3">
      <t>キホンキュウ</t>
    </rPh>
    <rPh sb="3" eb="7">
      <t>トッキジコウ</t>
    </rPh>
    <phoneticPr fontId="2"/>
  </si>
  <si>
    <t>定期的に支払われる手当名称2</t>
    <rPh sb="0" eb="3">
      <t>テイキテキ</t>
    </rPh>
    <rPh sb="4" eb="6">
      <t>シハラ</t>
    </rPh>
    <rPh sb="9" eb="11">
      <t>テアテ</t>
    </rPh>
    <rPh sb="11" eb="13">
      <t>メイショウ</t>
    </rPh>
    <phoneticPr fontId="2"/>
  </si>
  <si>
    <t>定期的に支払われる手当名称3</t>
    <rPh sb="0" eb="3">
      <t>テイキテキ</t>
    </rPh>
    <rPh sb="4" eb="6">
      <t>シハラ</t>
    </rPh>
    <rPh sb="9" eb="11">
      <t>テアテ</t>
    </rPh>
    <rPh sb="11" eb="13">
      <t>メイショウ</t>
    </rPh>
    <phoneticPr fontId="2"/>
  </si>
  <si>
    <t>定期的に支払われる手当名称4</t>
    <rPh sb="0" eb="3">
      <t>テイキテキ</t>
    </rPh>
    <rPh sb="4" eb="6">
      <t>シハラ</t>
    </rPh>
    <rPh sb="9" eb="11">
      <t>テアテ</t>
    </rPh>
    <rPh sb="11" eb="13">
      <t>メイショウ</t>
    </rPh>
    <phoneticPr fontId="2"/>
  </si>
  <si>
    <t>定期的に支払われる手当名称5</t>
    <rPh sb="0" eb="3">
      <t>テイキテキ</t>
    </rPh>
    <rPh sb="4" eb="6">
      <t>シハラ</t>
    </rPh>
    <rPh sb="9" eb="11">
      <t>テアテ</t>
    </rPh>
    <rPh sb="11" eb="13">
      <t>メイショウ</t>
    </rPh>
    <phoneticPr fontId="2"/>
  </si>
  <si>
    <t>定期的に支払われる手当名称6</t>
    <rPh sb="0" eb="3">
      <t>テイキテキ</t>
    </rPh>
    <rPh sb="4" eb="6">
      <t>シハラ</t>
    </rPh>
    <rPh sb="9" eb="11">
      <t>テアテ</t>
    </rPh>
    <rPh sb="11" eb="13">
      <t>メイショウ</t>
    </rPh>
    <phoneticPr fontId="2"/>
  </si>
  <si>
    <t>定期的に支払われる手当金額　MIN　1</t>
    <rPh sb="0" eb="3">
      <t>テイキテキ</t>
    </rPh>
    <rPh sb="4" eb="6">
      <t>シハラ</t>
    </rPh>
    <rPh sb="9" eb="11">
      <t>テアテ</t>
    </rPh>
    <rPh sb="11" eb="13">
      <t>キンガク</t>
    </rPh>
    <phoneticPr fontId="2"/>
  </si>
  <si>
    <t>定期的に支払われる手当金額　MIN　2</t>
    <rPh sb="0" eb="3">
      <t>テイキテキ</t>
    </rPh>
    <rPh sb="4" eb="6">
      <t>シハラ</t>
    </rPh>
    <rPh sb="9" eb="11">
      <t>テアテ</t>
    </rPh>
    <rPh sb="11" eb="13">
      <t>キンガク</t>
    </rPh>
    <phoneticPr fontId="2"/>
  </si>
  <si>
    <t>定期的に支払われる手当金額　MIN　3</t>
    <rPh sb="0" eb="3">
      <t>テイキテキ</t>
    </rPh>
    <rPh sb="4" eb="6">
      <t>シハラ</t>
    </rPh>
    <rPh sb="9" eb="11">
      <t>テアテ</t>
    </rPh>
    <rPh sb="11" eb="13">
      <t>キンガク</t>
    </rPh>
    <phoneticPr fontId="2"/>
  </si>
  <si>
    <t>定期的に支払われる手当金額　MIN　4</t>
    <rPh sb="0" eb="3">
      <t>テイキテキ</t>
    </rPh>
    <rPh sb="4" eb="6">
      <t>シハラ</t>
    </rPh>
    <rPh sb="9" eb="11">
      <t>テアテ</t>
    </rPh>
    <rPh sb="11" eb="13">
      <t>キンガク</t>
    </rPh>
    <phoneticPr fontId="2"/>
  </si>
  <si>
    <t>定期的に支払われる手当金額　MIN　5</t>
    <rPh sb="0" eb="3">
      <t>テイキテキ</t>
    </rPh>
    <rPh sb="4" eb="6">
      <t>シハラ</t>
    </rPh>
    <rPh sb="9" eb="11">
      <t>テアテ</t>
    </rPh>
    <rPh sb="11" eb="13">
      <t>キンガク</t>
    </rPh>
    <phoneticPr fontId="2"/>
  </si>
  <si>
    <t>定期的に支払われる手当金額　MIN　6</t>
    <rPh sb="0" eb="3">
      <t>テイキテキ</t>
    </rPh>
    <rPh sb="4" eb="6">
      <t>シハラ</t>
    </rPh>
    <rPh sb="9" eb="11">
      <t>テアテ</t>
    </rPh>
    <rPh sb="11" eb="13">
      <t>キンガク</t>
    </rPh>
    <phoneticPr fontId="2"/>
  </si>
  <si>
    <t>定期的に支払われる手当金額　MAX　1</t>
    <rPh sb="0" eb="3">
      <t>テイキテキ</t>
    </rPh>
    <rPh sb="4" eb="6">
      <t>シハラ</t>
    </rPh>
    <rPh sb="9" eb="11">
      <t>テアテ</t>
    </rPh>
    <rPh sb="11" eb="13">
      <t>キンガク</t>
    </rPh>
    <phoneticPr fontId="2"/>
  </si>
  <si>
    <t>定期的に支払われる手当金額　MAX　2</t>
    <rPh sb="0" eb="3">
      <t>テイキテキ</t>
    </rPh>
    <rPh sb="4" eb="6">
      <t>シハラ</t>
    </rPh>
    <rPh sb="9" eb="11">
      <t>テアテ</t>
    </rPh>
    <rPh sb="11" eb="13">
      <t>キンガク</t>
    </rPh>
    <phoneticPr fontId="2"/>
  </si>
  <si>
    <t>定期的に支払われる手当金額　MAX　3</t>
    <rPh sb="0" eb="3">
      <t>テイキテキ</t>
    </rPh>
    <rPh sb="4" eb="6">
      <t>シハラ</t>
    </rPh>
    <rPh sb="9" eb="11">
      <t>テアテ</t>
    </rPh>
    <rPh sb="11" eb="13">
      <t>キンガク</t>
    </rPh>
    <phoneticPr fontId="2"/>
  </si>
  <si>
    <t>定期的に支払われる手当金額　MAX　4</t>
    <rPh sb="0" eb="3">
      <t>テイキテキ</t>
    </rPh>
    <rPh sb="4" eb="6">
      <t>シハラ</t>
    </rPh>
    <rPh sb="9" eb="11">
      <t>テアテ</t>
    </rPh>
    <rPh sb="11" eb="13">
      <t>キンガク</t>
    </rPh>
    <phoneticPr fontId="2"/>
  </si>
  <si>
    <t>定期的に支払われる手当金額　MAX　5</t>
    <rPh sb="0" eb="3">
      <t>テイキテキ</t>
    </rPh>
    <rPh sb="4" eb="6">
      <t>シハラ</t>
    </rPh>
    <rPh sb="9" eb="11">
      <t>テアテ</t>
    </rPh>
    <rPh sb="11" eb="13">
      <t>キンガク</t>
    </rPh>
    <phoneticPr fontId="2"/>
  </si>
  <si>
    <t>定期的に支払われる手当金額　MAX　6</t>
    <rPh sb="0" eb="3">
      <t>テイキテキ</t>
    </rPh>
    <rPh sb="4" eb="6">
      <t>シハラ</t>
    </rPh>
    <rPh sb="9" eb="11">
      <t>テアテ</t>
    </rPh>
    <rPh sb="11" eb="13">
      <t>キンガク</t>
    </rPh>
    <phoneticPr fontId="2"/>
  </si>
  <si>
    <t>固定残業代の有無</t>
    <rPh sb="0" eb="2">
      <t>コテイ</t>
    </rPh>
    <rPh sb="2" eb="5">
      <t>ザンギョウダイ</t>
    </rPh>
    <rPh sb="6" eb="8">
      <t>ウム</t>
    </rPh>
    <phoneticPr fontId="2"/>
  </si>
  <si>
    <t>固定残業代 MIN</t>
    <rPh sb="0" eb="2">
      <t>コテイ</t>
    </rPh>
    <rPh sb="2" eb="5">
      <t>ザンギョウダイ</t>
    </rPh>
    <phoneticPr fontId="2"/>
  </si>
  <si>
    <t>固定残業代 MAX</t>
    <rPh sb="0" eb="2">
      <t>コテイ</t>
    </rPh>
    <rPh sb="2" eb="5">
      <t>ザンギョウダイ</t>
    </rPh>
    <phoneticPr fontId="2"/>
  </si>
  <si>
    <t>固定残業代特記事項</t>
    <rPh sb="0" eb="2">
      <t>コテイ</t>
    </rPh>
    <rPh sb="2" eb="5">
      <t>ザンギョウダイ</t>
    </rPh>
    <rPh sb="5" eb="7">
      <t>トッキ</t>
    </rPh>
    <rPh sb="7" eb="9">
      <t>ジコウ</t>
    </rPh>
    <phoneticPr fontId="2"/>
  </si>
  <si>
    <t>その他手当1</t>
    <rPh sb="2" eb="3">
      <t>タ</t>
    </rPh>
    <rPh sb="3" eb="5">
      <t>テアテ</t>
    </rPh>
    <phoneticPr fontId="2"/>
  </si>
  <si>
    <t>通勤手当の有無</t>
    <rPh sb="0" eb="4">
      <t>ツウキンテアテ</t>
    </rPh>
    <rPh sb="5" eb="7">
      <t>ウム</t>
    </rPh>
    <phoneticPr fontId="2"/>
  </si>
  <si>
    <t>通勤手当　金額</t>
    <rPh sb="0" eb="4">
      <t>ツウキンテアテ</t>
    </rPh>
    <rPh sb="5" eb="7">
      <t>キンガク</t>
    </rPh>
    <phoneticPr fontId="2"/>
  </si>
  <si>
    <t>通勤手当　特記事項</t>
    <rPh sb="0" eb="4">
      <t>ツウキンテアテ</t>
    </rPh>
    <rPh sb="5" eb="9">
      <t>トッキジコウ</t>
    </rPh>
    <phoneticPr fontId="2"/>
  </si>
  <si>
    <t>賃金締切日</t>
    <rPh sb="0" eb="2">
      <t>チンギン</t>
    </rPh>
    <rPh sb="2" eb="4">
      <t>シメキリ</t>
    </rPh>
    <rPh sb="4" eb="5">
      <t>ビ</t>
    </rPh>
    <phoneticPr fontId="2"/>
  </si>
  <si>
    <t>賃金支払日</t>
    <rPh sb="0" eb="2">
      <t>チンギン</t>
    </rPh>
    <rPh sb="2" eb="5">
      <t>シハライビ</t>
    </rPh>
    <phoneticPr fontId="2"/>
  </si>
  <si>
    <t>昇給の有無</t>
    <rPh sb="0" eb="2">
      <t>ショウキュウ</t>
    </rPh>
    <rPh sb="3" eb="5">
      <t>ウム</t>
    </rPh>
    <phoneticPr fontId="2"/>
  </si>
  <si>
    <t>昇給
前年度実績</t>
    <rPh sb="0" eb="2">
      <t>ショウキュウ</t>
    </rPh>
    <rPh sb="3" eb="6">
      <t>ゼンネンド</t>
    </rPh>
    <rPh sb="6" eb="8">
      <t>ジッセキ</t>
    </rPh>
    <phoneticPr fontId="2"/>
  </si>
  <si>
    <t>賞与の有無</t>
    <rPh sb="0" eb="2">
      <t>ショウヨ</t>
    </rPh>
    <rPh sb="3" eb="5">
      <t>ウム</t>
    </rPh>
    <phoneticPr fontId="2"/>
  </si>
  <si>
    <t>賞与回数</t>
    <rPh sb="0" eb="2">
      <t>ショウヨ</t>
    </rPh>
    <rPh sb="2" eb="4">
      <t>カイスウ</t>
    </rPh>
    <phoneticPr fontId="2"/>
  </si>
  <si>
    <t>賞与特記事項</t>
    <rPh sb="0" eb="2">
      <t>ショウヨ</t>
    </rPh>
    <rPh sb="2" eb="6">
      <t>トッキジコウ</t>
    </rPh>
    <phoneticPr fontId="2"/>
  </si>
  <si>
    <t>賞与新卒</t>
    <rPh sb="0" eb="2">
      <t>ショウヨ</t>
    </rPh>
    <rPh sb="2" eb="4">
      <t>シンソツ</t>
    </rPh>
    <phoneticPr fontId="2"/>
  </si>
  <si>
    <t>賞与一般</t>
    <rPh sb="0" eb="2">
      <t>ショウヨ</t>
    </rPh>
    <rPh sb="2" eb="4">
      <t>イッパン</t>
    </rPh>
    <phoneticPr fontId="2"/>
  </si>
  <si>
    <t>退職金制度の有無</t>
    <rPh sb="0" eb="3">
      <t>タイショクキン</t>
    </rPh>
    <rPh sb="3" eb="5">
      <t>セイド</t>
    </rPh>
    <rPh sb="6" eb="8">
      <t>ウム</t>
    </rPh>
    <phoneticPr fontId="2"/>
  </si>
  <si>
    <t>退職金要件</t>
    <rPh sb="0" eb="5">
      <t>タイショクキンヨウケン</t>
    </rPh>
    <phoneticPr fontId="2"/>
  </si>
  <si>
    <t>退職共済　加入/未加入</t>
    <rPh sb="0" eb="4">
      <t>タイショクキョウサイ</t>
    </rPh>
    <rPh sb="5" eb="7">
      <t>カニュウ</t>
    </rPh>
    <rPh sb="8" eb="11">
      <t>ミカニュウ</t>
    </rPh>
    <phoneticPr fontId="2"/>
  </si>
  <si>
    <t>加入保険　健康</t>
    <rPh sb="0" eb="4">
      <t>カニュウホケン</t>
    </rPh>
    <rPh sb="5" eb="7">
      <t>ケンコウ</t>
    </rPh>
    <phoneticPr fontId="2"/>
  </si>
  <si>
    <t>加入保険　厚生</t>
    <rPh sb="5" eb="7">
      <t>コウセイ</t>
    </rPh>
    <phoneticPr fontId="2"/>
  </si>
  <si>
    <t>加入保険　雇用</t>
    <rPh sb="5" eb="7">
      <t>コヨウ</t>
    </rPh>
    <phoneticPr fontId="2"/>
  </si>
  <si>
    <t>加入保険　労災</t>
    <rPh sb="5" eb="7">
      <t>ロウサイ</t>
    </rPh>
    <phoneticPr fontId="2"/>
  </si>
  <si>
    <t>加入保険　公災</t>
    <rPh sb="5" eb="7">
      <t>コウサイ</t>
    </rPh>
    <phoneticPr fontId="2"/>
  </si>
  <si>
    <t>加入保険　財形</t>
    <rPh sb="5" eb="7">
      <t>ザイケイ</t>
    </rPh>
    <phoneticPr fontId="2"/>
  </si>
  <si>
    <t>加入保険　その他　チェック</t>
    <rPh sb="7" eb="8">
      <t>タ</t>
    </rPh>
    <phoneticPr fontId="2"/>
  </si>
  <si>
    <t>加入保険　その他　明細</t>
    <rPh sb="7" eb="8">
      <t>タ</t>
    </rPh>
    <rPh sb="9" eb="11">
      <t>メイサイ</t>
    </rPh>
    <phoneticPr fontId="2"/>
  </si>
  <si>
    <t>企業年金 厚生年金基金</t>
    <rPh sb="0" eb="4">
      <t>キギョウネンキン</t>
    </rPh>
    <rPh sb="5" eb="11">
      <t>コウセイネンキンキキン</t>
    </rPh>
    <phoneticPr fontId="2"/>
  </si>
  <si>
    <t>企業年金 確定拠出年金</t>
    <rPh sb="0" eb="4">
      <t>キギョウネンキン</t>
    </rPh>
    <rPh sb="5" eb="7">
      <t>カクテイ</t>
    </rPh>
    <rPh sb="7" eb="9">
      <t>キョシュツ</t>
    </rPh>
    <rPh sb="9" eb="11">
      <t>ネンキン</t>
    </rPh>
    <phoneticPr fontId="2"/>
  </si>
  <si>
    <t>企業年金 確定給付年金</t>
    <rPh sb="0" eb="4">
      <t>キギョウネンキン</t>
    </rPh>
    <rPh sb="5" eb="7">
      <t>カクテイ</t>
    </rPh>
    <rPh sb="7" eb="9">
      <t>キュウフ</t>
    </rPh>
    <rPh sb="9" eb="11">
      <t>ネンキン</t>
    </rPh>
    <phoneticPr fontId="2"/>
  </si>
  <si>
    <t>企業年金　特記事項</t>
    <rPh sb="0" eb="4">
      <t>キギョウネンキン</t>
    </rPh>
    <rPh sb="5" eb="9">
      <t>トッキジコウ</t>
    </rPh>
    <phoneticPr fontId="2"/>
  </si>
  <si>
    <t>就業時間1　始</t>
    <rPh sb="0" eb="2">
      <t>シュウギョウ</t>
    </rPh>
    <rPh sb="2" eb="4">
      <t>ジカン</t>
    </rPh>
    <rPh sb="6" eb="7">
      <t>ハジ</t>
    </rPh>
    <phoneticPr fontId="2"/>
  </si>
  <si>
    <t>就業時間1　終</t>
    <rPh sb="0" eb="2">
      <t>シュウギョウ</t>
    </rPh>
    <rPh sb="2" eb="4">
      <t>ジカン</t>
    </rPh>
    <rPh sb="6" eb="7">
      <t>オ</t>
    </rPh>
    <phoneticPr fontId="2"/>
  </si>
  <si>
    <t>就業時間2　始</t>
    <rPh sb="0" eb="2">
      <t>シュウギョウ</t>
    </rPh>
    <rPh sb="2" eb="4">
      <t>ジカン</t>
    </rPh>
    <rPh sb="6" eb="7">
      <t>ハジ</t>
    </rPh>
    <phoneticPr fontId="2"/>
  </si>
  <si>
    <t>就業時間2　終</t>
    <rPh sb="0" eb="2">
      <t>シュウギョウ</t>
    </rPh>
    <rPh sb="2" eb="4">
      <t>ジカン</t>
    </rPh>
    <rPh sb="6" eb="7">
      <t>オ</t>
    </rPh>
    <phoneticPr fontId="2"/>
  </si>
  <si>
    <t>就業時間3　始</t>
    <rPh sb="0" eb="2">
      <t>シュウギョウ</t>
    </rPh>
    <rPh sb="2" eb="4">
      <t>ジカン</t>
    </rPh>
    <rPh sb="6" eb="7">
      <t>ハジ</t>
    </rPh>
    <phoneticPr fontId="2"/>
  </si>
  <si>
    <t>就業時間3　終</t>
    <rPh sb="0" eb="2">
      <t>シュウギョウ</t>
    </rPh>
    <rPh sb="2" eb="4">
      <t>ジカン</t>
    </rPh>
    <rPh sb="6" eb="7">
      <t>オ</t>
    </rPh>
    <phoneticPr fontId="2"/>
  </si>
  <si>
    <t>特記事項</t>
    <rPh sb="0" eb="2">
      <t>トッキ</t>
    </rPh>
    <rPh sb="2" eb="4">
      <t>ジコウ</t>
    </rPh>
    <phoneticPr fontId="2"/>
  </si>
  <si>
    <t>時間外の有無</t>
    <rPh sb="0" eb="3">
      <t>ジカンガイ</t>
    </rPh>
    <rPh sb="4" eb="6">
      <t>ウム</t>
    </rPh>
    <phoneticPr fontId="2"/>
  </si>
  <si>
    <t>時間外月平均</t>
    <rPh sb="0" eb="3">
      <t>ジカンガイ</t>
    </rPh>
    <rPh sb="3" eb="6">
      <t>ツキヘイキン</t>
    </rPh>
    <phoneticPr fontId="2"/>
  </si>
  <si>
    <t>36協定による特別事項</t>
    <rPh sb="2" eb="4">
      <t>キョウテイ</t>
    </rPh>
    <rPh sb="7" eb="9">
      <t>トクベツ</t>
    </rPh>
    <rPh sb="9" eb="11">
      <t>ジコウ</t>
    </rPh>
    <phoneticPr fontId="2"/>
  </si>
  <si>
    <t>特別な事情期間等</t>
    <rPh sb="0" eb="2">
      <t>トクベツ</t>
    </rPh>
    <rPh sb="3" eb="5">
      <t>ジジョウ</t>
    </rPh>
    <rPh sb="5" eb="8">
      <t>キカントウ</t>
    </rPh>
    <phoneticPr fontId="2"/>
  </si>
  <si>
    <t>休憩時間</t>
    <rPh sb="0" eb="4">
      <t>キュウケイジカン</t>
    </rPh>
    <phoneticPr fontId="2"/>
  </si>
  <si>
    <t>休憩時間補足</t>
    <rPh sb="0" eb="4">
      <t>キュウケイジカン</t>
    </rPh>
    <rPh sb="4" eb="6">
      <t>ホソク</t>
    </rPh>
    <phoneticPr fontId="2"/>
  </si>
  <si>
    <t>年間休日数</t>
    <rPh sb="0" eb="4">
      <t>ネンカンキュウジツ</t>
    </rPh>
    <rPh sb="4" eb="5">
      <t>カズ</t>
    </rPh>
    <phoneticPr fontId="2"/>
  </si>
  <si>
    <t>週休二日制</t>
    <rPh sb="0" eb="5">
      <t>シュウキュウフツカセイ</t>
    </rPh>
    <phoneticPr fontId="2"/>
  </si>
  <si>
    <t>週休二日制補足</t>
    <rPh sb="0" eb="5">
      <t>シュウキュウフツカセイ</t>
    </rPh>
    <rPh sb="5" eb="7">
      <t>ホソク</t>
    </rPh>
    <phoneticPr fontId="2"/>
  </si>
  <si>
    <t>休暇詳細</t>
    <rPh sb="0" eb="2">
      <t>キュウカ</t>
    </rPh>
    <rPh sb="2" eb="4">
      <t>ショウサイ</t>
    </rPh>
    <phoneticPr fontId="2"/>
  </si>
  <si>
    <t>有給休暇</t>
    <rPh sb="0" eb="4">
      <t>ユウキュウキュウカ</t>
    </rPh>
    <phoneticPr fontId="2"/>
  </si>
  <si>
    <t>有給休暇付与条件</t>
    <rPh sb="0" eb="4">
      <t>ユウキュウキュウカ</t>
    </rPh>
    <rPh sb="4" eb="8">
      <t>フヨジョウケン</t>
    </rPh>
    <phoneticPr fontId="2"/>
  </si>
  <si>
    <t>休暇実績　育児</t>
    <rPh sb="0" eb="4">
      <t>キュウカジッセキ</t>
    </rPh>
    <rPh sb="5" eb="7">
      <t>イクジ</t>
    </rPh>
    <phoneticPr fontId="2"/>
  </si>
  <si>
    <t>休暇実績　介護</t>
    <rPh sb="0" eb="4">
      <t>キュウカジッセキ</t>
    </rPh>
    <rPh sb="5" eb="7">
      <t>カイゴ</t>
    </rPh>
    <phoneticPr fontId="2"/>
  </si>
  <si>
    <t>休暇実績　看護</t>
    <rPh sb="0" eb="4">
      <t>キュウカジッセキ</t>
    </rPh>
    <rPh sb="5" eb="7">
      <t>カンゴ</t>
    </rPh>
    <phoneticPr fontId="2"/>
  </si>
  <si>
    <t>赴任旅費</t>
    <rPh sb="0" eb="4">
      <t>フニンリョヒ</t>
    </rPh>
    <phoneticPr fontId="2"/>
  </si>
  <si>
    <t>託児施設</t>
    <rPh sb="0" eb="4">
      <t>タクジシセツ</t>
    </rPh>
    <phoneticPr fontId="2"/>
  </si>
  <si>
    <t>復職制度</t>
    <rPh sb="0" eb="2">
      <t>フクショク</t>
    </rPh>
    <rPh sb="2" eb="4">
      <t>セイド</t>
    </rPh>
    <phoneticPr fontId="2"/>
  </si>
  <si>
    <t>労働組合</t>
    <rPh sb="0" eb="4">
      <t>ロウドウクミアイ</t>
    </rPh>
    <phoneticPr fontId="2"/>
  </si>
  <si>
    <t>福利厚生　その他</t>
    <rPh sb="0" eb="4">
      <t>フクリコウセイ</t>
    </rPh>
    <rPh sb="7" eb="8">
      <t>タ</t>
    </rPh>
    <phoneticPr fontId="2"/>
  </si>
  <si>
    <t>採用人数</t>
    <rPh sb="0" eb="4">
      <t>サイヨウニンズウ</t>
    </rPh>
    <phoneticPr fontId="2"/>
  </si>
  <si>
    <t>募集理由</t>
    <rPh sb="0" eb="4">
      <t>ボシュウリユウ</t>
    </rPh>
    <phoneticPr fontId="2"/>
  </si>
  <si>
    <t>選考開始時期　有無</t>
    <rPh sb="0" eb="6">
      <t>センコウカイシジキ</t>
    </rPh>
    <rPh sb="7" eb="9">
      <t>ウム</t>
    </rPh>
    <phoneticPr fontId="2"/>
  </si>
  <si>
    <t>選考開始時期　始め</t>
    <rPh sb="0" eb="6">
      <t>センコウカイシジキ</t>
    </rPh>
    <rPh sb="7" eb="8">
      <t>ハジ</t>
    </rPh>
    <phoneticPr fontId="2"/>
  </si>
  <si>
    <t>終わり</t>
    <rPh sb="0" eb="1">
      <t>オ</t>
    </rPh>
    <phoneticPr fontId="2"/>
  </si>
  <si>
    <t>年齢制限の有無</t>
    <rPh sb="0" eb="2">
      <t>ネンレイ</t>
    </rPh>
    <rPh sb="2" eb="4">
      <t>セイゲン</t>
    </rPh>
    <rPh sb="3" eb="4">
      <t>ゲン</t>
    </rPh>
    <rPh sb="5" eb="7">
      <t>ウム</t>
    </rPh>
    <phoneticPr fontId="2"/>
  </si>
  <si>
    <t>年齢制限　年齢</t>
    <rPh sb="0" eb="4">
      <t>ネンレイセイゲン</t>
    </rPh>
    <rPh sb="5" eb="7">
      <t>ネンレイ</t>
    </rPh>
    <phoneticPr fontId="2"/>
  </si>
  <si>
    <t>年齢制限該当事由</t>
    <rPh sb="0" eb="4">
      <t>ネンレイセイゲン</t>
    </rPh>
    <rPh sb="4" eb="6">
      <t>ガイトウ</t>
    </rPh>
    <rPh sb="6" eb="8">
      <t>コトユ</t>
    </rPh>
    <phoneticPr fontId="2"/>
  </si>
  <si>
    <t>必要な免許・資格・スキル</t>
    <rPh sb="0" eb="2">
      <t>ヒツヨウ</t>
    </rPh>
    <rPh sb="3" eb="5">
      <t>メンキョ</t>
    </rPh>
    <rPh sb="6" eb="8">
      <t>シカク</t>
    </rPh>
    <phoneticPr fontId="2"/>
  </si>
  <si>
    <t>既卒者応募可能卒業年度</t>
    <rPh sb="0" eb="3">
      <t>キソツシャ</t>
    </rPh>
    <rPh sb="3" eb="5">
      <t>オウボ</t>
    </rPh>
    <rPh sb="5" eb="7">
      <t>カノウ</t>
    </rPh>
    <rPh sb="7" eb="11">
      <t>ソツギョウネンド</t>
    </rPh>
    <phoneticPr fontId="2"/>
  </si>
  <si>
    <t>選考方法 書類</t>
    <rPh sb="0" eb="4">
      <t>センコウホウホウ</t>
    </rPh>
    <rPh sb="5" eb="7">
      <t>ショルイ</t>
    </rPh>
    <phoneticPr fontId="2"/>
  </si>
  <si>
    <t>選考方法　面接</t>
    <rPh sb="0" eb="4">
      <t>センコウホウホウ</t>
    </rPh>
    <rPh sb="5" eb="7">
      <t>メンセツ</t>
    </rPh>
    <phoneticPr fontId="2"/>
  </si>
  <si>
    <t>選考方法　WEB面接</t>
    <rPh sb="0" eb="4">
      <t>センコウホウホウ</t>
    </rPh>
    <rPh sb="8" eb="10">
      <t>メンセツ</t>
    </rPh>
    <phoneticPr fontId="2"/>
  </si>
  <si>
    <t>選考方法　筆記試験</t>
    <rPh sb="0" eb="4">
      <t>センコウホウホウ</t>
    </rPh>
    <rPh sb="5" eb="9">
      <t>ヒッキシケン</t>
    </rPh>
    <phoneticPr fontId="2"/>
  </si>
  <si>
    <t>選考方法　その他</t>
    <rPh sb="0" eb="4">
      <t>センコウホウホウ</t>
    </rPh>
    <rPh sb="7" eb="8">
      <t>タ</t>
    </rPh>
    <phoneticPr fontId="2"/>
  </si>
  <si>
    <t>選考方法　面接 回数</t>
    <rPh sb="0" eb="4">
      <t>センコウホウホウ</t>
    </rPh>
    <rPh sb="5" eb="7">
      <t>メンセツ</t>
    </rPh>
    <rPh sb="8" eb="10">
      <t>カイスウ</t>
    </rPh>
    <phoneticPr fontId="2"/>
  </si>
  <si>
    <t>選考方法　WEB面接　回数</t>
    <rPh sb="0" eb="4">
      <t>センコウホウホウ</t>
    </rPh>
    <rPh sb="8" eb="10">
      <t>メンセツ</t>
    </rPh>
    <rPh sb="11" eb="13">
      <t>カイスウ</t>
    </rPh>
    <phoneticPr fontId="2"/>
  </si>
  <si>
    <t>選考方法　筆記試験　詳細</t>
    <rPh sb="0" eb="4">
      <t>センコウホウホウ</t>
    </rPh>
    <rPh sb="5" eb="9">
      <t>ヒッキシケン</t>
    </rPh>
    <rPh sb="10" eb="12">
      <t>ショウサイ</t>
    </rPh>
    <phoneticPr fontId="2"/>
  </si>
  <si>
    <t>選考方法　その他　詳細</t>
    <rPh sb="0" eb="4">
      <t>センコウホウホウ</t>
    </rPh>
    <rPh sb="7" eb="8">
      <t>タ</t>
    </rPh>
    <rPh sb="9" eb="11">
      <t>ショウサイ</t>
    </rPh>
    <phoneticPr fontId="2"/>
  </si>
  <si>
    <t>選考日</t>
    <rPh sb="0" eb="2">
      <t>センコウ</t>
    </rPh>
    <rPh sb="2" eb="3">
      <t>ビ</t>
    </rPh>
    <phoneticPr fontId="2"/>
  </si>
  <si>
    <t>選考時</t>
    <rPh sb="0" eb="2">
      <t>センコウ</t>
    </rPh>
    <rPh sb="2" eb="3">
      <t>ジ</t>
    </rPh>
    <phoneticPr fontId="2"/>
  </si>
  <si>
    <t>選考日時　備考</t>
    <rPh sb="0" eb="4">
      <t>センコウニチジ</t>
    </rPh>
    <rPh sb="5" eb="7">
      <t>ビコウ</t>
    </rPh>
    <phoneticPr fontId="2"/>
  </si>
  <si>
    <t>選考場所 〒</t>
    <rPh sb="0" eb="4">
      <t>センコウバショ</t>
    </rPh>
    <phoneticPr fontId="2"/>
  </si>
  <si>
    <t>選考場所 都道府県</t>
    <rPh sb="0" eb="4">
      <t>センコウバショ</t>
    </rPh>
    <rPh sb="5" eb="9">
      <t>トドウフケン</t>
    </rPh>
    <phoneticPr fontId="2"/>
  </si>
  <si>
    <t>選考場所 住所1</t>
    <rPh sb="0" eb="4">
      <t>センコウバショ</t>
    </rPh>
    <rPh sb="5" eb="7">
      <t>ジュウショ</t>
    </rPh>
    <phoneticPr fontId="2"/>
  </si>
  <si>
    <t>選考場所 住所2</t>
    <rPh sb="0" eb="4">
      <t>センコウバショ</t>
    </rPh>
    <rPh sb="5" eb="7">
      <t>ジュウショ</t>
    </rPh>
    <phoneticPr fontId="2"/>
  </si>
  <si>
    <t>選考旅費の有無</t>
    <rPh sb="0" eb="4">
      <t>センコウリョヒ</t>
    </rPh>
    <rPh sb="5" eb="7">
      <t>ウム</t>
    </rPh>
    <phoneticPr fontId="2"/>
  </si>
  <si>
    <t>選考旅費備考</t>
    <rPh sb="0" eb="4">
      <t>センコウリョヒ</t>
    </rPh>
    <rPh sb="4" eb="6">
      <t>ビコウ</t>
    </rPh>
    <phoneticPr fontId="2"/>
  </si>
  <si>
    <t>結果通知 　書類選考期間</t>
    <rPh sb="0" eb="4">
      <t>ケッカツウチ</t>
    </rPh>
    <rPh sb="6" eb="10">
      <t>ショルイセンコウ</t>
    </rPh>
    <rPh sb="10" eb="12">
      <t>キカン</t>
    </rPh>
    <phoneticPr fontId="2"/>
  </si>
  <si>
    <t>結果通知 　面接結果通知期間</t>
    <rPh sb="0" eb="4">
      <t>ケッカツウチ</t>
    </rPh>
    <rPh sb="6" eb="8">
      <t>メンセツ</t>
    </rPh>
    <rPh sb="8" eb="10">
      <t>ケッカ</t>
    </rPh>
    <rPh sb="10" eb="14">
      <t>ツウチキカン</t>
    </rPh>
    <phoneticPr fontId="2"/>
  </si>
  <si>
    <t>結果通知 　その他</t>
    <rPh sb="0" eb="4">
      <t>ケッカツウチ</t>
    </rPh>
    <rPh sb="8" eb="9">
      <t>タ</t>
    </rPh>
    <phoneticPr fontId="2"/>
  </si>
  <si>
    <t>通知方法　Eメール</t>
    <rPh sb="0" eb="4">
      <t>ツウチホウホウ</t>
    </rPh>
    <phoneticPr fontId="2"/>
  </si>
  <si>
    <t>通知方法　郵送</t>
    <rPh sb="0" eb="4">
      <t>ツウチホウホウ</t>
    </rPh>
    <rPh sb="5" eb="7">
      <t>ユウソウ</t>
    </rPh>
    <phoneticPr fontId="2"/>
  </si>
  <si>
    <t>通知方法　電話</t>
    <rPh sb="0" eb="4">
      <t>ツウチホウホウ</t>
    </rPh>
    <rPh sb="5" eb="7">
      <t>デンワ</t>
    </rPh>
    <phoneticPr fontId="2"/>
  </si>
  <si>
    <t>通知方法　その他</t>
    <rPh sb="0" eb="4">
      <t>ツウチホウホウ</t>
    </rPh>
    <rPh sb="7" eb="8">
      <t>タ</t>
    </rPh>
    <phoneticPr fontId="2"/>
  </si>
  <si>
    <t>通知方法　その他詳細</t>
    <rPh sb="0" eb="4">
      <t>ツウチホウホウ</t>
    </rPh>
    <rPh sb="7" eb="10">
      <t>タショウサイ</t>
    </rPh>
    <phoneticPr fontId="2"/>
  </si>
  <si>
    <t>応募書類　履歴書</t>
    <rPh sb="0" eb="4">
      <t>オウボショルイ</t>
    </rPh>
    <rPh sb="5" eb="8">
      <t>リレキショ</t>
    </rPh>
    <phoneticPr fontId="2"/>
  </si>
  <si>
    <t>応募書類　職務経歴書</t>
    <rPh sb="0" eb="4">
      <t>オウボショルイ</t>
    </rPh>
    <rPh sb="5" eb="10">
      <t>ショクムケイレキショ</t>
    </rPh>
    <phoneticPr fontId="2"/>
  </si>
  <si>
    <t>応募書類　その他</t>
    <rPh sb="0" eb="4">
      <t>オウボショルイ</t>
    </rPh>
    <rPh sb="7" eb="8">
      <t>タ</t>
    </rPh>
    <phoneticPr fontId="2"/>
  </si>
  <si>
    <t>応募書類　その他　詳細</t>
    <rPh sb="0" eb="4">
      <t>オウボショルイ</t>
    </rPh>
    <rPh sb="7" eb="8">
      <t>タ</t>
    </rPh>
    <rPh sb="9" eb="11">
      <t>ショウサイ</t>
    </rPh>
    <phoneticPr fontId="2"/>
  </si>
  <si>
    <t>応募書類送付方法 Eメール</t>
    <rPh sb="0" eb="4">
      <t>オウボショルイ</t>
    </rPh>
    <rPh sb="4" eb="6">
      <t>ソウフ</t>
    </rPh>
    <rPh sb="6" eb="8">
      <t>ホウホウ</t>
    </rPh>
    <phoneticPr fontId="2"/>
  </si>
  <si>
    <t>応募書類送付方法　郵送</t>
    <rPh sb="0" eb="4">
      <t>オウボショルイ</t>
    </rPh>
    <rPh sb="9" eb="11">
      <t>ユウソウ</t>
    </rPh>
    <phoneticPr fontId="2"/>
  </si>
  <si>
    <t>応募書類送付方法　その他</t>
    <rPh sb="0" eb="4">
      <t>オウボショルイ</t>
    </rPh>
    <rPh sb="11" eb="12">
      <t>タ</t>
    </rPh>
    <phoneticPr fontId="2"/>
  </si>
  <si>
    <t>応募書類送付方法　その他　詳細</t>
    <rPh sb="0" eb="4">
      <t>オウボショルイ</t>
    </rPh>
    <rPh sb="11" eb="12">
      <t>タ</t>
    </rPh>
    <rPh sb="13" eb="15">
      <t>ショウサイ</t>
    </rPh>
    <phoneticPr fontId="2"/>
  </si>
  <si>
    <t>応募書類の返却</t>
    <rPh sb="0" eb="4">
      <t>オウボショルイ</t>
    </rPh>
    <rPh sb="5" eb="7">
      <t>ヘンキャク</t>
    </rPh>
    <phoneticPr fontId="2"/>
  </si>
  <si>
    <t>応募書類の返却　補足</t>
    <rPh sb="0" eb="4">
      <t>オウボショルイ</t>
    </rPh>
    <rPh sb="5" eb="7">
      <t>ヘンキャク</t>
    </rPh>
    <rPh sb="8" eb="10">
      <t>ホソク</t>
    </rPh>
    <phoneticPr fontId="2"/>
  </si>
  <si>
    <t>特記事項</t>
    <rPh sb="0" eb="4">
      <t>トッキジコウ</t>
    </rPh>
    <phoneticPr fontId="2"/>
  </si>
  <si>
    <t>応募前見学</t>
    <rPh sb="0" eb="3">
      <t>オウボマエ</t>
    </rPh>
    <rPh sb="3" eb="5">
      <t>ケンガク</t>
    </rPh>
    <phoneticPr fontId="2"/>
  </si>
  <si>
    <t>応募前見学備考</t>
    <rPh sb="0" eb="3">
      <t>オウボマエ</t>
    </rPh>
    <rPh sb="3" eb="5">
      <t>ケンガク</t>
    </rPh>
    <rPh sb="5" eb="7">
      <t>ビコウ</t>
    </rPh>
    <phoneticPr fontId="2"/>
  </si>
  <si>
    <t>補足事項</t>
    <rPh sb="0" eb="4">
      <t>ホソクジコウ</t>
    </rPh>
    <phoneticPr fontId="2"/>
  </si>
  <si>
    <t>新卒者雇用実績 1</t>
    <rPh sb="0" eb="3">
      <t>シンソツシャ</t>
    </rPh>
    <rPh sb="3" eb="7">
      <t>コヨウジッセキ</t>
    </rPh>
    <phoneticPr fontId="2"/>
  </si>
  <si>
    <t>新卒者雇用実績 2</t>
    <rPh sb="0" eb="3">
      <t>シンソツシャ</t>
    </rPh>
    <rPh sb="3" eb="7">
      <t>コヨウジッセキ</t>
    </rPh>
    <phoneticPr fontId="2"/>
  </si>
  <si>
    <t>新卒者雇用実績 3</t>
    <rPh sb="0" eb="3">
      <t>シンソツシャ</t>
    </rPh>
    <rPh sb="3" eb="7">
      <t>コヨウジッセキ</t>
    </rPh>
    <phoneticPr fontId="2"/>
  </si>
  <si>
    <t>新卒者雇用実績 内女性1</t>
    <rPh sb="0" eb="3">
      <t>シンソツシャ</t>
    </rPh>
    <rPh sb="3" eb="7">
      <t>コヨウジッセキ</t>
    </rPh>
    <rPh sb="8" eb="11">
      <t>ウチジョセイ</t>
    </rPh>
    <phoneticPr fontId="2"/>
  </si>
  <si>
    <t>新卒者雇用実績 内女性2</t>
    <rPh sb="0" eb="3">
      <t>シンソツシャ</t>
    </rPh>
    <rPh sb="3" eb="7">
      <t>コヨウジッセキ</t>
    </rPh>
    <rPh sb="8" eb="11">
      <t>ウチジョセイ</t>
    </rPh>
    <phoneticPr fontId="2"/>
  </si>
  <si>
    <t>新卒者雇用実績 内女性3</t>
    <rPh sb="0" eb="3">
      <t>シンソツシャ</t>
    </rPh>
    <rPh sb="3" eb="7">
      <t>コヨウジッセキ</t>
    </rPh>
    <rPh sb="8" eb="11">
      <t>ウチジョセイ</t>
    </rPh>
    <phoneticPr fontId="2"/>
  </si>
  <si>
    <t>新卒者離職率 1</t>
    <rPh sb="0" eb="3">
      <t>シンソツシャ</t>
    </rPh>
    <rPh sb="3" eb="6">
      <t>リショクリツ</t>
    </rPh>
    <phoneticPr fontId="2"/>
  </si>
  <si>
    <t>新卒者離職率 2</t>
    <rPh sb="0" eb="3">
      <t>シンソツシャ</t>
    </rPh>
    <rPh sb="3" eb="6">
      <t>リショクリツ</t>
    </rPh>
    <phoneticPr fontId="2"/>
  </si>
  <si>
    <t>新卒者離職率 3</t>
    <rPh sb="0" eb="3">
      <t>シンソツシャ</t>
    </rPh>
    <rPh sb="3" eb="6">
      <t>リショクリツ</t>
    </rPh>
    <phoneticPr fontId="2"/>
  </si>
  <si>
    <t>平均勤続年数</t>
    <rPh sb="0" eb="4">
      <t>ヘイキンキンゾク</t>
    </rPh>
    <rPh sb="4" eb="6">
      <t>ネンスウ</t>
    </rPh>
    <phoneticPr fontId="2"/>
  </si>
  <si>
    <t>平均年齢</t>
    <rPh sb="0" eb="4">
      <t>ヘイキンネンレイ</t>
    </rPh>
    <phoneticPr fontId="2"/>
  </si>
  <si>
    <t>研修</t>
    <rPh sb="0" eb="2">
      <t>ケンシュウ</t>
    </rPh>
    <phoneticPr fontId="2"/>
  </si>
  <si>
    <t>研修内容</t>
    <rPh sb="0" eb="2">
      <t>ケンシュウ</t>
    </rPh>
    <rPh sb="2" eb="4">
      <t>ナイヨウ</t>
    </rPh>
    <phoneticPr fontId="2"/>
  </si>
  <si>
    <t>月平均所定外労働時間</t>
    <rPh sb="0" eb="1">
      <t>ツキ</t>
    </rPh>
    <rPh sb="1" eb="3">
      <t>ヘイキン</t>
    </rPh>
    <rPh sb="3" eb="5">
      <t>ショテイ</t>
    </rPh>
    <rPh sb="5" eb="6">
      <t>ガイ</t>
    </rPh>
    <rPh sb="6" eb="10">
      <t>ロウドウジカン</t>
    </rPh>
    <phoneticPr fontId="2"/>
  </si>
  <si>
    <t>有給休暇の平均取得日数</t>
  </si>
  <si>
    <t>出産数 男</t>
    <rPh sb="0" eb="3">
      <t>シュッサンスウ</t>
    </rPh>
    <rPh sb="4" eb="5">
      <t>オトコ</t>
    </rPh>
    <phoneticPr fontId="2"/>
  </si>
  <si>
    <t>出産数　女</t>
    <rPh sb="0" eb="3">
      <t>シュッサンスウ</t>
    </rPh>
    <rPh sb="4" eb="5">
      <t>オンナ</t>
    </rPh>
    <phoneticPr fontId="2"/>
  </si>
  <si>
    <t>育児休暇取得者数 男</t>
    <rPh sb="0" eb="2">
      <t>イクジ</t>
    </rPh>
    <rPh sb="2" eb="4">
      <t>キュウカ</t>
    </rPh>
    <rPh sb="4" eb="7">
      <t>シュトクシャ</t>
    </rPh>
    <rPh sb="7" eb="8">
      <t>スウ</t>
    </rPh>
    <rPh sb="9" eb="10">
      <t>オトコ</t>
    </rPh>
    <phoneticPr fontId="2"/>
  </si>
  <si>
    <t>育児休暇取得者数　女</t>
    <rPh sb="0" eb="2">
      <t>イクジ</t>
    </rPh>
    <rPh sb="2" eb="4">
      <t>キュウカ</t>
    </rPh>
    <rPh sb="4" eb="7">
      <t>シュトクシャ</t>
    </rPh>
    <rPh sb="7" eb="8">
      <t>スウ</t>
    </rPh>
    <rPh sb="9" eb="10">
      <t>オンナ</t>
    </rPh>
    <phoneticPr fontId="2"/>
  </si>
  <si>
    <t>役員の女性の割合</t>
    <rPh sb="0" eb="2">
      <t>ヤクイン</t>
    </rPh>
    <rPh sb="3" eb="5">
      <t>ジョセイ</t>
    </rPh>
    <rPh sb="6" eb="8">
      <t>ワリアイ</t>
    </rPh>
    <phoneticPr fontId="2"/>
  </si>
  <si>
    <t>管理職の女性の割合</t>
    <rPh sb="0" eb="3">
      <t>カンリショク</t>
    </rPh>
    <rPh sb="4" eb="6">
      <t>ジョセイ</t>
    </rPh>
    <rPh sb="7" eb="9">
      <t>ワリアイ</t>
    </rPh>
    <phoneticPr fontId="2"/>
  </si>
  <si>
    <t>求人事業所情報</t>
    <rPh sb="0" eb="5">
      <t>キュウジンジギョウショ</t>
    </rPh>
    <rPh sb="5" eb="7">
      <t>ジョウホウ</t>
    </rPh>
    <phoneticPr fontId="2"/>
  </si>
  <si>
    <t>仕事内容</t>
    <rPh sb="0" eb="4">
      <t>シゴトナイヨウ</t>
    </rPh>
    <phoneticPr fontId="2"/>
  </si>
  <si>
    <t>入社予定日</t>
    <rPh sb="0" eb="2">
      <t>ニュウシャ</t>
    </rPh>
    <rPh sb="2" eb="4">
      <t>ヨテイ</t>
    </rPh>
    <rPh sb="4" eb="5">
      <t>ビ</t>
    </rPh>
    <phoneticPr fontId="2"/>
  </si>
  <si>
    <t>転勤の可能性</t>
    <rPh sb="0" eb="2">
      <t>テンキン</t>
    </rPh>
    <rPh sb="3" eb="6">
      <t>カノウセイ</t>
    </rPh>
    <phoneticPr fontId="2"/>
  </si>
  <si>
    <t>学校説明会参加希望</t>
    <rPh sb="0" eb="5">
      <t>ガッコウセツメイカイ</t>
    </rPh>
    <rPh sb="5" eb="9">
      <t>サンカキボウ</t>
    </rPh>
    <phoneticPr fontId="2"/>
  </si>
  <si>
    <t>郵便番号</t>
    <rPh sb="0" eb="4">
      <t>ユウビンバンゴウ</t>
    </rPh>
    <phoneticPr fontId="2"/>
  </si>
  <si>
    <t>所在地</t>
    <rPh sb="0" eb="3">
      <t>ショザイチ</t>
    </rPh>
    <phoneticPr fontId="2"/>
  </si>
  <si>
    <t>都道府県</t>
    <rPh sb="0" eb="4">
      <t>トドウフケン</t>
    </rPh>
    <phoneticPr fontId="2"/>
  </si>
  <si>
    <t>住所1</t>
    <rPh sb="0" eb="2">
      <t>ジュウショ</t>
    </rPh>
    <phoneticPr fontId="2"/>
  </si>
  <si>
    <t>住所2</t>
    <rPh sb="0" eb="2">
      <t>ジュウショ</t>
    </rPh>
    <phoneticPr fontId="2"/>
  </si>
  <si>
    <t>事業所全体</t>
    <rPh sb="0" eb="3">
      <t>ジギョウショ</t>
    </rPh>
    <rPh sb="3" eb="5">
      <t>ゼンタイ</t>
    </rPh>
    <phoneticPr fontId="2"/>
  </si>
  <si>
    <t>就業場所</t>
    <phoneticPr fontId="2"/>
  </si>
  <si>
    <t>就業場所の選択</t>
    <rPh sb="0" eb="4">
      <t>シュウギョウバショ</t>
    </rPh>
    <rPh sb="5" eb="7">
      <t>センタク</t>
    </rPh>
    <phoneticPr fontId="2"/>
  </si>
  <si>
    <t>その他特記事項</t>
    <rPh sb="2" eb="3">
      <t>タ</t>
    </rPh>
    <rPh sb="3" eb="5">
      <t>トッキ</t>
    </rPh>
    <rPh sb="5" eb="7">
      <t>ジコウ</t>
    </rPh>
    <phoneticPr fontId="2"/>
  </si>
  <si>
    <t>就業場所その他特記事項</t>
    <rPh sb="0" eb="4">
      <t>シュウギョウバショ</t>
    </rPh>
    <rPh sb="6" eb="11">
      <t>タトッキジコウ</t>
    </rPh>
    <phoneticPr fontId="2"/>
  </si>
  <si>
    <t>万円</t>
    <rPh sb="0" eb="2">
      <t>マンエン</t>
    </rPh>
    <phoneticPr fontId="2"/>
  </si>
  <si>
    <t>人</t>
    <rPh sb="0" eb="1">
      <t>ニン</t>
    </rPh>
    <phoneticPr fontId="2"/>
  </si>
  <si>
    <t>注意事項</t>
    <rPh sb="0" eb="4">
      <t>チュウイジコウ</t>
    </rPh>
    <phoneticPr fontId="2"/>
  </si>
  <si>
    <t>駐車場の有無</t>
    <rPh sb="0" eb="3">
      <t>チュウシャジョウ</t>
    </rPh>
    <rPh sb="4" eb="6">
      <t>ウム</t>
    </rPh>
    <phoneticPr fontId="2"/>
  </si>
  <si>
    <t>年</t>
    <rPh sb="0" eb="1">
      <t>ネン</t>
    </rPh>
    <phoneticPr fontId="2"/>
  </si>
  <si>
    <t>西暦でお願いします。</t>
    <rPh sb="0" eb="2">
      <t>セイレキ</t>
    </rPh>
    <rPh sb="4" eb="5">
      <t>ネガ</t>
    </rPh>
    <phoneticPr fontId="2"/>
  </si>
  <si>
    <t>ハイフン有</t>
    <rPh sb="4" eb="5">
      <t>アリ</t>
    </rPh>
    <phoneticPr fontId="2"/>
  </si>
  <si>
    <t>事業所と違う場合は入力してください。</t>
    <rPh sb="0" eb="2">
      <t>ジギョウ</t>
    </rPh>
    <rPh sb="2" eb="3">
      <t>ショ</t>
    </rPh>
    <rPh sb="4" eb="5">
      <t>チガ</t>
    </rPh>
    <rPh sb="6" eb="8">
      <t>バアイ</t>
    </rPh>
    <rPh sb="9" eb="11">
      <t>ニュウリョク</t>
    </rPh>
    <phoneticPr fontId="2"/>
  </si>
  <si>
    <t>西暦yyyy/ｍｍ/ｄｄでお願いします。</t>
    <rPh sb="0" eb="2">
      <t>セイレキ</t>
    </rPh>
    <rPh sb="14" eb="15">
      <t>ネガ</t>
    </rPh>
    <phoneticPr fontId="2"/>
  </si>
  <si>
    <t>ヶ月</t>
    <rPh sb="1" eb="2">
      <t>ゲツ</t>
    </rPh>
    <phoneticPr fontId="2"/>
  </si>
  <si>
    <t>受動喫煙対策の有無</t>
    <rPh sb="0" eb="4">
      <t>ジュドウキツエン</t>
    </rPh>
    <rPh sb="4" eb="6">
      <t>タイサク</t>
    </rPh>
    <rPh sb="7" eb="9">
      <t>ウム</t>
    </rPh>
    <phoneticPr fontId="2"/>
  </si>
  <si>
    <t>受動喫煙詳細</t>
    <rPh sb="0" eb="4">
      <t>ジュドウキツエン</t>
    </rPh>
    <rPh sb="4" eb="6">
      <t>ショウサイ</t>
    </rPh>
    <phoneticPr fontId="2"/>
  </si>
  <si>
    <t>選択してください</t>
    <rPh sb="0" eb="2">
      <t>センタク</t>
    </rPh>
    <phoneticPr fontId="2"/>
  </si>
  <si>
    <t>転勤</t>
    <rPh sb="0" eb="2">
      <t>テンキン</t>
    </rPh>
    <phoneticPr fontId="2"/>
  </si>
  <si>
    <t>前項での可能性有の場合入力してください</t>
    <rPh sb="0" eb="2">
      <t>ゼンコウ</t>
    </rPh>
    <rPh sb="4" eb="7">
      <t>カノウセイ</t>
    </rPh>
    <rPh sb="7" eb="8">
      <t>アリ</t>
    </rPh>
    <rPh sb="9" eb="11">
      <t>バアイ</t>
    </rPh>
    <rPh sb="11" eb="13">
      <t>ニュウリョク</t>
    </rPh>
    <phoneticPr fontId="2"/>
  </si>
  <si>
    <t>居住</t>
    <rPh sb="0" eb="2">
      <t>キョジュウ</t>
    </rPh>
    <phoneticPr fontId="2"/>
  </si>
  <si>
    <t>定年制他</t>
    <rPh sb="0" eb="3">
      <t>テイネンセイ</t>
    </rPh>
    <rPh sb="3" eb="4">
      <t>ホカ</t>
    </rPh>
    <phoneticPr fontId="2"/>
  </si>
  <si>
    <t>歳</t>
    <rPh sb="0" eb="1">
      <t>サイ</t>
    </rPh>
    <phoneticPr fontId="2"/>
  </si>
  <si>
    <t>定年制度有の場合入力してください</t>
    <rPh sb="0" eb="4">
      <t>テイネンセイド</t>
    </rPh>
    <rPh sb="4" eb="5">
      <t>アリ</t>
    </rPh>
    <rPh sb="6" eb="10">
      <t>バアイニュウリョク</t>
    </rPh>
    <phoneticPr fontId="2"/>
  </si>
  <si>
    <t>定年制度有の場合選択してください</t>
    <rPh sb="0" eb="4">
      <t>テイネンセイド</t>
    </rPh>
    <rPh sb="4" eb="5">
      <t>アリ</t>
    </rPh>
    <rPh sb="6" eb="8">
      <t>バアイ</t>
    </rPh>
    <rPh sb="8" eb="10">
      <t>センタク</t>
    </rPh>
    <phoneticPr fontId="2"/>
  </si>
  <si>
    <t>前項でその他の時のみ入力してください。</t>
    <rPh sb="0" eb="2">
      <t>ゼンコウ</t>
    </rPh>
    <rPh sb="5" eb="6">
      <t>タ</t>
    </rPh>
    <rPh sb="7" eb="8">
      <t>トキ</t>
    </rPh>
    <rPh sb="10" eb="12">
      <t>ニュウリョク</t>
    </rPh>
    <phoneticPr fontId="2"/>
  </si>
  <si>
    <t>賃金形態</t>
    <rPh sb="0" eb="2">
      <t>チンギン</t>
    </rPh>
    <rPh sb="2" eb="4">
      <t>ケイタイ</t>
    </rPh>
    <phoneticPr fontId="2"/>
  </si>
  <si>
    <t>基本給（下限）</t>
    <rPh sb="0" eb="3">
      <t>キホンキュウ</t>
    </rPh>
    <rPh sb="4" eb="6">
      <t>カゲン</t>
    </rPh>
    <phoneticPr fontId="2"/>
  </si>
  <si>
    <t>基本給</t>
    <rPh sb="0" eb="3">
      <t>キホンキュウ</t>
    </rPh>
    <phoneticPr fontId="2"/>
  </si>
  <si>
    <t>円</t>
    <rPh sb="0" eb="1">
      <t>エン</t>
    </rPh>
    <phoneticPr fontId="2"/>
  </si>
  <si>
    <t>定期的に支払われる手当</t>
    <rPh sb="0" eb="3">
      <t>テイキテキ</t>
    </rPh>
    <rPh sb="4" eb="6">
      <t>シハラ</t>
    </rPh>
    <rPh sb="9" eb="11">
      <t>テアテ</t>
    </rPh>
    <phoneticPr fontId="2"/>
  </si>
  <si>
    <t>手当①</t>
    <rPh sb="0" eb="2">
      <t>テアテ</t>
    </rPh>
    <phoneticPr fontId="2"/>
  </si>
  <si>
    <t>手当②</t>
    <rPh sb="0" eb="2">
      <t>テアテ</t>
    </rPh>
    <phoneticPr fontId="2"/>
  </si>
  <si>
    <t>手当③</t>
    <rPh sb="0" eb="2">
      <t>テアテ</t>
    </rPh>
    <phoneticPr fontId="2"/>
  </si>
  <si>
    <t>手当④</t>
    <rPh sb="0" eb="2">
      <t>テアテ</t>
    </rPh>
    <phoneticPr fontId="2"/>
  </si>
  <si>
    <t>手当⑤</t>
    <rPh sb="0" eb="2">
      <t>テアテ</t>
    </rPh>
    <phoneticPr fontId="2"/>
  </si>
  <si>
    <t>手当⑥</t>
    <rPh sb="0" eb="2">
      <t>テアテ</t>
    </rPh>
    <phoneticPr fontId="2"/>
  </si>
  <si>
    <t>固定残業代</t>
    <rPh sb="0" eb="2">
      <t>コテイ</t>
    </rPh>
    <rPh sb="2" eb="5">
      <t>ザンギョウダイ</t>
    </rPh>
    <phoneticPr fontId="2"/>
  </si>
  <si>
    <t>固定残業代 （下限）</t>
    <rPh sb="0" eb="2">
      <t>コテイ</t>
    </rPh>
    <rPh sb="2" eb="5">
      <t>ザンギョウダイ</t>
    </rPh>
    <rPh sb="7" eb="9">
      <t>カゲン</t>
    </rPh>
    <phoneticPr fontId="2"/>
  </si>
  <si>
    <t>固定残業代 （上限）</t>
    <rPh sb="0" eb="2">
      <t>コテイ</t>
    </rPh>
    <rPh sb="2" eb="5">
      <t>ザンギョウダイ</t>
    </rPh>
    <rPh sb="7" eb="9">
      <t>ジョウゲン</t>
    </rPh>
    <phoneticPr fontId="2"/>
  </si>
  <si>
    <t>その他手当・特記事項</t>
    <rPh sb="2" eb="3">
      <t>タ</t>
    </rPh>
    <rPh sb="3" eb="5">
      <t>テアテ</t>
    </rPh>
    <rPh sb="6" eb="10">
      <t>トッキジコウ</t>
    </rPh>
    <phoneticPr fontId="2"/>
  </si>
  <si>
    <t>月額合計（上限）</t>
    <rPh sb="0" eb="4">
      <t>ゲツガクゴウケイ</t>
    </rPh>
    <rPh sb="5" eb="7">
      <t>ジョウゲン</t>
    </rPh>
    <phoneticPr fontId="2"/>
  </si>
  <si>
    <t>月額合計 (下限）</t>
    <rPh sb="0" eb="2">
      <t>ゲツガク</t>
    </rPh>
    <rPh sb="2" eb="4">
      <t>ゴウケイ</t>
    </rPh>
    <rPh sb="6" eb="8">
      <t>カゲン</t>
    </rPh>
    <phoneticPr fontId="2"/>
  </si>
  <si>
    <t>通勤手当</t>
    <rPh sb="0" eb="4">
      <t>ツウキンテアテ</t>
    </rPh>
    <phoneticPr fontId="2"/>
  </si>
  <si>
    <t>例）毎月15日</t>
    <rPh sb="0" eb="1">
      <t>レイ</t>
    </rPh>
    <rPh sb="2" eb="4">
      <t>マイツキ</t>
    </rPh>
    <rPh sb="6" eb="7">
      <t>ニチ</t>
    </rPh>
    <phoneticPr fontId="2"/>
  </si>
  <si>
    <t>例）毎月25日</t>
    <rPh sb="0" eb="1">
      <t>レイ</t>
    </rPh>
    <rPh sb="2" eb="4">
      <t>マイツキ</t>
    </rPh>
    <rPh sb="6" eb="7">
      <t>ニチ</t>
    </rPh>
    <phoneticPr fontId="2"/>
  </si>
  <si>
    <t>昇給前年度実績</t>
    <rPh sb="0" eb="2">
      <t>ショウキュウ</t>
    </rPh>
    <rPh sb="2" eb="5">
      <t>ゼンネンド</t>
    </rPh>
    <rPh sb="5" eb="7">
      <t>ジッセキ</t>
    </rPh>
    <phoneticPr fontId="2"/>
  </si>
  <si>
    <t>昇給</t>
    <rPh sb="0" eb="2">
      <t>ショウキュウ</t>
    </rPh>
    <phoneticPr fontId="2"/>
  </si>
  <si>
    <t>賞与</t>
    <rPh sb="0" eb="2">
      <t>ショウヨ</t>
    </rPh>
    <phoneticPr fontId="2"/>
  </si>
  <si>
    <t>賞与新卒実績</t>
    <rPh sb="0" eb="2">
      <t>ショウヨ</t>
    </rPh>
    <rPh sb="2" eb="4">
      <t>シンソツ</t>
    </rPh>
    <rPh sb="4" eb="6">
      <t>ジッセキ</t>
    </rPh>
    <phoneticPr fontId="2"/>
  </si>
  <si>
    <t>賞与一般実績</t>
    <rPh sb="0" eb="2">
      <t>ショウヨ</t>
    </rPh>
    <rPh sb="2" eb="4">
      <t>イッパン</t>
    </rPh>
    <rPh sb="4" eb="6">
      <t>ジッセキ</t>
    </rPh>
    <phoneticPr fontId="2"/>
  </si>
  <si>
    <t>退職金</t>
    <rPh sb="0" eb="3">
      <t>タイショクキン</t>
    </rPh>
    <phoneticPr fontId="2"/>
  </si>
  <si>
    <t>退職金要件・特記事項</t>
    <rPh sb="0" eb="5">
      <t>タイショクキンヨウケン</t>
    </rPh>
    <rPh sb="6" eb="10">
      <t>トッキジコウ</t>
    </rPh>
    <phoneticPr fontId="2"/>
  </si>
  <si>
    <t>加入保険</t>
    <rPh sb="0" eb="4">
      <t>カニュウホケン</t>
    </rPh>
    <phoneticPr fontId="2"/>
  </si>
  <si>
    <t>健康</t>
    <rPh sb="0" eb="2">
      <t>ケンコウ</t>
    </rPh>
    <phoneticPr fontId="2"/>
  </si>
  <si>
    <t>厚生</t>
    <rPh sb="0" eb="2">
      <t>コウセイ</t>
    </rPh>
    <phoneticPr fontId="2"/>
  </si>
  <si>
    <t>雇用</t>
    <rPh sb="0" eb="2">
      <t>コヨウ</t>
    </rPh>
    <phoneticPr fontId="2"/>
  </si>
  <si>
    <t>労災</t>
    <rPh sb="0" eb="2">
      <t>ロウサイ</t>
    </rPh>
    <phoneticPr fontId="2"/>
  </si>
  <si>
    <t>公災</t>
    <rPh sb="0" eb="2">
      <t>コウサイ</t>
    </rPh>
    <phoneticPr fontId="2"/>
  </si>
  <si>
    <t>財形</t>
    <rPh sb="0" eb="2">
      <t>ザイケイ</t>
    </rPh>
    <phoneticPr fontId="2"/>
  </si>
  <si>
    <t>その他　明細</t>
    <rPh sb="2" eb="3">
      <t>タ</t>
    </rPh>
    <rPh sb="4" eb="6">
      <t>メイサイ</t>
    </rPh>
    <phoneticPr fontId="2"/>
  </si>
  <si>
    <t>その他にチェックを入れた場合、こちらに詳細をご入力ください。</t>
    <rPh sb="2" eb="3">
      <t>タ</t>
    </rPh>
    <rPh sb="9" eb="10">
      <t>イ</t>
    </rPh>
    <rPh sb="12" eb="14">
      <t>バアイ</t>
    </rPh>
    <rPh sb="19" eb="21">
      <t>ショウサイ</t>
    </rPh>
    <rPh sb="23" eb="25">
      <t>ニュウリョク</t>
    </rPh>
    <phoneticPr fontId="2"/>
  </si>
  <si>
    <t>企業年金</t>
    <rPh sb="0" eb="4">
      <t>キギョウネンキン</t>
    </rPh>
    <phoneticPr fontId="2"/>
  </si>
  <si>
    <t>賃金・手当</t>
    <rPh sb="0" eb="2">
      <t>チンギン</t>
    </rPh>
    <rPh sb="3" eb="5">
      <t>テアテ</t>
    </rPh>
    <phoneticPr fontId="2"/>
  </si>
  <si>
    <t>（就業場所 内女性</t>
    <rPh sb="1" eb="5">
      <t>シュウギョウバショ</t>
    </rPh>
    <rPh sb="6" eb="7">
      <t>ウチ</t>
    </rPh>
    <rPh sb="7" eb="9">
      <t>ジョセイ</t>
    </rPh>
    <phoneticPr fontId="2"/>
  </si>
  <si>
    <t>仕事の内容・雇用条件</t>
    <rPh sb="0" eb="2">
      <t>シゴト</t>
    </rPh>
    <rPh sb="3" eb="5">
      <t>ナイヨウ</t>
    </rPh>
    <rPh sb="6" eb="10">
      <t>コヨウジョウケン</t>
    </rPh>
    <phoneticPr fontId="2"/>
  </si>
  <si>
    <t>就業場所区分</t>
    <rPh sb="0" eb="4">
      <t>シュウギョウバショ</t>
    </rPh>
    <rPh sb="4" eb="6">
      <t>クブン</t>
    </rPh>
    <phoneticPr fontId="2"/>
  </si>
  <si>
    <t>就業時間</t>
    <rPh sb="0" eb="4">
      <t>シュウギョウジカン</t>
    </rPh>
    <phoneticPr fontId="2"/>
  </si>
  <si>
    <t>時間外労働時間</t>
    <rPh sb="0" eb="3">
      <t>ジカンガイ</t>
    </rPh>
    <rPh sb="3" eb="7">
      <t>ロウドウジカン</t>
    </rPh>
    <phoneticPr fontId="2"/>
  </si>
  <si>
    <t>就業時間4　始</t>
    <rPh sb="0" eb="2">
      <t>シュウギョウ</t>
    </rPh>
    <rPh sb="2" eb="4">
      <t>ジカン</t>
    </rPh>
    <rPh sb="6" eb="7">
      <t>ハジ</t>
    </rPh>
    <phoneticPr fontId="2"/>
  </si>
  <si>
    <t>就業時間4　終</t>
    <rPh sb="0" eb="2">
      <t>シュウギョウ</t>
    </rPh>
    <rPh sb="2" eb="4">
      <t>ジカン</t>
    </rPh>
    <rPh sb="6" eb="7">
      <t>オ</t>
    </rPh>
    <phoneticPr fontId="2"/>
  </si>
  <si>
    <t>時間</t>
    <rPh sb="0" eb="2">
      <t>ジカン</t>
    </rPh>
    <phoneticPr fontId="2"/>
  </si>
  <si>
    <t>分</t>
    <rPh sb="0" eb="1">
      <t>フン</t>
    </rPh>
    <phoneticPr fontId="2"/>
  </si>
  <si>
    <t>日</t>
    <rPh sb="0" eb="1">
      <t>ニチ</t>
    </rPh>
    <phoneticPr fontId="2"/>
  </si>
  <si>
    <t>休日等</t>
    <rPh sb="0" eb="3">
      <t>キュウジツトウ</t>
    </rPh>
    <phoneticPr fontId="2"/>
  </si>
  <si>
    <t>休憩
時間</t>
    <rPh sb="0" eb="2">
      <t>キュウケイ</t>
    </rPh>
    <rPh sb="3" eb="5">
      <t>ジカン</t>
    </rPh>
    <phoneticPr fontId="2"/>
  </si>
  <si>
    <t>労働時間</t>
    <rPh sb="0" eb="4">
      <t>ロウドウジカン</t>
    </rPh>
    <phoneticPr fontId="2"/>
  </si>
  <si>
    <t>休暇実績</t>
    <rPh sb="0" eb="4">
      <t>キュウカジッセキ</t>
    </rPh>
    <phoneticPr fontId="2"/>
  </si>
  <si>
    <t>月額
合計</t>
    <rPh sb="0" eb="2">
      <t>ゲツガク</t>
    </rPh>
    <rPh sb="3" eb="5">
      <t>ゴウケイ</t>
    </rPh>
    <phoneticPr fontId="2"/>
  </si>
  <si>
    <t>福利厚生</t>
    <rPh sb="0" eb="4">
      <t>フクリコウセイ</t>
    </rPh>
    <phoneticPr fontId="2"/>
  </si>
  <si>
    <t>選考時期</t>
    <rPh sb="0" eb="4">
      <t>センコウジキ</t>
    </rPh>
    <phoneticPr fontId="2"/>
  </si>
  <si>
    <t>選考開始時期　（自)</t>
    <rPh sb="0" eb="6">
      <t>センコウカイシジキ</t>
    </rPh>
    <rPh sb="8" eb="9">
      <t>ジ</t>
    </rPh>
    <phoneticPr fontId="2"/>
  </si>
  <si>
    <t>選考開始時期　(至)</t>
    <rPh sb="0" eb="6">
      <t>センコウカイシジキ</t>
    </rPh>
    <rPh sb="8" eb="9">
      <t>イタル</t>
    </rPh>
    <phoneticPr fontId="2"/>
  </si>
  <si>
    <t>年齢制限</t>
    <rPh sb="0" eb="4">
      <t>ネンレイセイゲン</t>
    </rPh>
    <phoneticPr fontId="2"/>
  </si>
  <si>
    <t>名</t>
    <rPh sb="0" eb="1">
      <t>メイ</t>
    </rPh>
    <phoneticPr fontId="2"/>
  </si>
  <si>
    <t>年度卒業迄</t>
    <rPh sb="0" eb="2">
      <t>ネンド</t>
    </rPh>
    <rPh sb="2" eb="5">
      <t>ソツギョウマデ</t>
    </rPh>
    <phoneticPr fontId="2"/>
  </si>
  <si>
    <t>選考方法</t>
    <rPh sb="0" eb="4">
      <t>センコウホウホウ</t>
    </rPh>
    <phoneticPr fontId="2"/>
  </si>
  <si>
    <t>書類</t>
    <rPh sb="0" eb="2">
      <t>ショルイ</t>
    </rPh>
    <phoneticPr fontId="2"/>
  </si>
  <si>
    <t>面接</t>
    <rPh sb="0" eb="2">
      <t>メンセツ</t>
    </rPh>
    <phoneticPr fontId="2"/>
  </si>
  <si>
    <t>WEB面接</t>
    <rPh sb="3" eb="5">
      <t>メンセツ</t>
    </rPh>
    <phoneticPr fontId="2"/>
  </si>
  <si>
    <t>筆記試験</t>
    <rPh sb="0" eb="4">
      <t>ヒッキシケン</t>
    </rPh>
    <phoneticPr fontId="2"/>
  </si>
  <si>
    <t>面接 回数</t>
    <rPh sb="0" eb="2">
      <t>メンセツ</t>
    </rPh>
    <rPh sb="3" eb="5">
      <t>カイスウ</t>
    </rPh>
    <phoneticPr fontId="2"/>
  </si>
  <si>
    <t>WEB面接 回数</t>
    <rPh sb="3" eb="5">
      <t>メンセツ</t>
    </rPh>
    <rPh sb="6" eb="8">
      <t>カイスウ</t>
    </rPh>
    <phoneticPr fontId="2"/>
  </si>
  <si>
    <t>筆記試験 詳細</t>
    <rPh sb="0" eb="4">
      <t>ヒッキシケン</t>
    </rPh>
    <rPh sb="5" eb="7">
      <t>ショウサイ</t>
    </rPh>
    <phoneticPr fontId="2"/>
  </si>
  <si>
    <t>その他 詳細</t>
    <rPh sb="2" eb="3">
      <t>タ</t>
    </rPh>
    <rPh sb="4" eb="6">
      <t>ショウサイ</t>
    </rPh>
    <phoneticPr fontId="2"/>
  </si>
  <si>
    <t>選考日時</t>
    <rPh sb="0" eb="2">
      <t>センコウ</t>
    </rPh>
    <rPh sb="2" eb="3">
      <t>ヒ</t>
    </rPh>
    <rPh sb="3" eb="4">
      <t>ジ</t>
    </rPh>
    <phoneticPr fontId="2"/>
  </si>
  <si>
    <t>選考場所</t>
    <rPh sb="0" eb="4">
      <t>センコウバショ</t>
    </rPh>
    <phoneticPr fontId="2"/>
  </si>
  <si>
    <t>選考場所区分</t>
    <rPh sb="0" eb="4">
      <t>センコウバショ</t>
    </rPh>
    <rPh sb="4" eb="6">
      <t>クブン</t>
    </rPh>
    <phoneticPr fontId="2"/>
  </si>
  <si>
    <t>回　予定</t>
    <rPh sb="0" eb="1">
      <t>カイ</t>
    </rPh>
    <rPh sb="2" eb="4">
      <t>ヨテイ</t>
    </rPh>
    <phoneticPr fontId="2"/>
  </si>
  <si>
    <t>選択してください。</t>
    <rPh sb="0" eb="2">
      <t>センタク</t>
    </rPh>
    <phoneticPr fontId="2"/>
  </si>
  <si>
    <t>結果通知</t>
    <rPh sb="0" eb="2">
      <t>ケッカ</t>
    </rPh>
    <rPh sb="2" eb="4">
      <t>ツウチ</t>
    </rPh>
    <phoneticPr fontId="2"/>
  </si>
  <si>
    <t>日以内（書類到着後）</t>
    <rPh sb="0" eb="1">
      <t>ニチ</t>
    </rPh>
    <rPh sb="1" eb="3">
      <t>イナイ</t>
    </rPh>
    <rPh sb="4" eb="9">
      <t>ショルイトウチャクゴ</t>
    </rPh>
    <phoneticPr fontId="2"/>
  </si>
  <si>
    <t>日以内（面接後）</t>
    <rPh sb="4" eb="7">
      <t>メンセツゴ</t>
    </rPh>
    <phoneticPr fontId="2"/>
  </si>
  <si>
    <t>書類選考期間</t>
    <rPh sb="0" eb="4">
      <t>ショルイセンコウ</t>
    </rPh>
    <rPh sb="4" eb="6">
      <t>キカン</t>
    </rPh>
    <phoneticPr fontId="2"/>
  </si>
  <si>
    <t>面接結果通知期間</t>
    <rPh sb="0" eb="2">
      <t>メンセツ</t>
    </rPh>
    <rPh sb="2" eb="4">
      <t>ケッカ</t>
    </rPh>
    <rPh sb="4" eb="8">
      <t>ツウチキカン</t>
    </rPh>
    <phoneticPr fontId="2"/>
  </si>
  <si>
    <t>備考</t>
    <rPh sb="0" eb="2">
      <t>ビコウ</t>
    </rPh>
    <phoneticPr fontId="2"/>
  </si>
  <si>
    <t>通知方法</t>
    <rPh sb="0" eb="4">
      <t>ツウチホウホウ</t>
    </rPh>
    <phoneticPr fontId="2"/>
  </si>
  <si>
    <t>Eメール</t>
  </si>
  <si>
    <t>郵送</t>
    <rPh sb="0" eb="2">
      <t>ユウソウ</t>
    </rPh>
    <phoneticPr fontId="2"/>
  </si>
  <si>
    <t>電話</t>
    <rPh sb="0" eb="2">
      <t>デンワ</t>
    </rPh>
    <phoneticPr fontId="2"/>
  </si>
  <si>
    <t>その他詳細</t>
    <rPh sb="2" eb="5">
      <t>タショウサイ</t>
    </rPh>
    <phoneticPr fontId="2"/>
  </si>
  <si>
    <t>応募書類</t>
    <rPh sb="0" eb="2">
      <t>オウボ</t>
    </rPh>
    <rPh sb="2" eb="4">
      <t>ショルイ</t>
    </rPh>
    <phoneticPr fontId="2"/>
  </si>
  <si>
    <t>提出書類</t>
    <rPh sb="0" eb="2">
      <t>テイシュツ</t>
    </rPh>
    <rPh sb="2" eb="4">
      <t>ショルイ</t>
    </rPh>
    <phoneticPr fontId="2"/>
  </si>
  <si>
    <t>履歴書</t>
    <rPh sb="0" eb="3">
      <t>リレキショ</t>
    </rPh>
    <phoneticPr fontId="2"/>
  </si>
  <si>
    <t>職務経歴書</t>
    <rPh sb="0" eb="5">
      <t>ショクムケイレキショ</t>
    </rPh>
    <phoneticPr fontId="2"/>
  </si>
  <si>
    <t>その他　詳細</t>
    <rPh sb="2" eb="3">
      <t>タ</t>
    </rPh>
    <rPh sb="4" eb="6">
      <t>ショウサイ</t>
    </rPh>
    <phoneticPr fontId="2"/>
  </si>
  <si>
    <t>応募に必要な書類にチェックしてください。</t>
    <rPh sb="0" eb="2">
      <t>オウボ</t>
    </rPh>
    <rPh sb="3" eb="5">
      <t>ヒツヨウ</t>
    </rPh>
    <rPh sb="6" eb="8">
      <t>ショルイ</t>
    </rPh>
    <phoneticPr fontId="2"/>
  </si>
  <si>
    <t>送付方法</t>
    <rPh sb="0" eb="4">
      <t>ソウフホウホウ</t>
    </rPh>
    <phoneticPr fontId="2"/>
  </si>
  <si>
    <t>Eメール アドレス</t>
    <phoneticPr fontId="2"/>
  </si>
  <si>
    <t>事業所区分</t>
    <rPh sb="0" eb="3">
      <t>ジギョウショ</t>
    </rPh>
    <rPh sb="3" eb="5">
      <t>クブン</t>
    </rPh>
    <phoneticPr fontId="2"/>
  </si>
  <si>
    <t>ビル名等</t>
    <rPh sb="2" eb="3">
      <t>メイ</t>
    </rPh>
    <rPh sb="3" eb="4">
      <t>ナド</t>
    </rPh>
    <phoneticPr fontId="2"/>
  </si>
  <si>
    <t>Eメール</t>
    <phoneticPr fontId="2"/>
  </si>
  <si>
    <t>応募前見学</t>
    <rPh sb="0" eb="2">
      <t>オウボ</t>
    </rPh>
    <rPh sb="2" eb="3">
      <t>マエ</t>
    </rPh>
    <rPh sb="3" eb="5">
      <t>ケンガク</t>
    </rPh>
    <phoneticPr fontId="2"/>
  </si>
  <si>
    <t>返却</t>
    <rPh sb="0" eb="2">
      <t>ヘンキャク</t>
    </rPh>
    <phoneticPr fontId="2"/>
  </si>
  <si>
    <t>担当者氏名</t>
    <rPh sb="0" eb="3">
      <t>タントウシャ</t>
    </rPh>
    <rPh sb="3" eb="5">
      <t>シメイ</t>
    </rPh>
    <phoneticPr fontId="2"/>
  </si>
  <si>
    <t>担当者氏名（カナ）</t>
    <rPh sb="0" eb="3">
      <t>タントウシャ</t>
    </rPh>
    <rPh sb="3" eb="5">
      <t>シメイ</t>
    </rPh>
    <phoneticPr fontId="2"/>
  </si>
  <si>
    <t>選考・応募</t>
    <rPh sb="0" eb="2">
      <t>センコウ</t>
    </rPh>
    <rPh sb="3" eb="5">
      <t>オウボ</t>
    </rPh>
    <phoneticPr fontId="2"/>
  </si>
  <si>
    <t>求人情報・その他補足事項</t>
    <rPh sb="0" eb="4">
      <t>キュウジンジョウホウ</t>
    </rPh>
    <rPh sb="7" eb="8">
      <t>タ</t>
    </rPh>
    <rPh sb="8" eb="12">
      <t>ホソクジコウ</t>
    </rPh>
    <phoneticPr fontId="2"/>
  </si>
  <si>
    <t>連絡先</t>
    <rPh sb="0" eb="3">
      <t>レンラクサキ</t>
    </rPh>
    <phoneticPr fontId="2"/>
  </si>
  <si>
    <t>担当者氏名カナ</t>
    <rPh sb="0" eb="3">
      <t>タントウシャ</t>
    </rPh>
    <rPh sb="3" eb="5">
      <t>シメイ</t>
    </rPh>
    <phoneticPr fontId="2"/>
  </si>
  <si>
    <t>応募書類送付方法 Eメールアドレス</t>
    <rPh sb="0" eb="4">
      <t>オウボショルイ</t>
    </rPh>
    <rPh sb="4" eb="6">
      <t>ソウフ</t>
    </rPh>
    <rPh sb="6" eb="8">
      <t>ホウホウ</t>
    </rPh>
    <phoneticPr fontId="2"/>
  </si>
  <si>
    <t>送付方法　事業所区分</t>
    <rPh sb="0" eb="4">
      <t>ソウフホウホウ</t>
    </rPh>
    <rPh sb="5" eb="8">
      <t>ジギョウショ</t>
    </rPh>
    <rPh sb="8" eb="10">
      <t>クブン</t>
    </rPh>
    <phoneticPr fontId="2"/>
  </si>
  <si>
    <t>送付先　郵便</t>
    <rPh sb="0" eb="3">
      <t>ソウフサキ</t>
    </rPh>
    <rPh sb="4" eb="6">
      <t>ユウビン</t>
    </rPh>
    <phoneticPr fontId="2"/>
  </si>
  <si>
    <t>送付先　住所1</t>
    <rPh sb="0" eb="3">
      <t>ソウフサキ</t>
    </rPh>
    <rPh sb="4" eb="6">
      <t>ジュウショ</t>
    </rPh>
    <phoneticPr fontId="2"/>
  </si>
  <si>
    <t>送付先　住所2</t>
    <rPh sb="0" eb="3">
      <t>ソウフサキ</t>
    </rPh>
    <rPh sb="4" eb="6">
      <t>ジュウショ</t>
    </rPh>
    <phoneticPr fontId="2"/>
  </si>
  <si>
    <t>新卒者雇用実績</t>
    <rPh sb="0" eb="3">
      <t>シンソツシャ</t>
    </rPh>
    <rPh sb="3" eb="7">
      <t>コヨウジッセキ</t>
    </rPh>
    <phoneticPr fontId="2"/>
  </si>
  <si>
    <t>青少年雇用情報</t>
    <rPh sb="0" eb="3">
      <t>セイショウネン</t>
    </rPh>
    <rPh sb="3" eb="7">
      <t>コヨウジョウホウ</t>
    </rPh>
    <phoneticPr fontId="2"/>
  </si>
  <si>
    <t>新卒採用者数</t>
    <rPh sb="0" eb="2">
      <t>シンソツ</t>
    </rPh>
    <rPh sb="2" eb="6">
      <t>サイヨウシャスウ</t>
    </rPh>
    <phoneticPr fontId="2"/>
  </si>
  <si>
    <t>内女性</t>
    <rPh sb="0" eb="3">
      <t>ウチジョセイ</t>
    </rPh>
    <phoneticPr fontId="2"/>
  </si>
  <si>
    <t>新卒者離職数</t>
    <rPh sb="0" eb="3">
      <t>シンソツシャ</t>
    </rPh>
    <rPh sb="3" eb="5">
      <t>リショク</t>
    </rPh>
    <rPh sb="5" eb="6">
      <t>スウ</t>
    </rPh>
    <phoneticPr fontId="2"/>
  </si>
  <si>
    <t>事業者全体</t>
    <rPh sb="0" eb="3">
      <t>ジギョウシャ</t>
    </rPh>
    <rPh sb="3" eb="5">
      <t>ゼンタイ</t>
    </rPh>
    <phoneticPr fontId="2"/>
  </si>
  <si>
    <t>研修
制度</t>
    <rPh sb="0" eb="2">
      <t>ケンシュウ</t>
    </rPh>
    <rPh sb="3" eb="5">
      <t>セイド</t>
    </rPh>
    <phoneticPr fontId="2"/>
  </si>
  <si>
    <t>研修内容等</t>
    <rPh sb="0" eb="2">
      <t>ケンシュウ</t>
    </rPh>
    <rPh sb="2" eb="4">
      <t>ナイヨウ</t>
    </rPh>
    <rPh sb="4" eb="5">
      <t>ナド</t>
    </rPh>
    <phoneticPr fontId="2"/>
  </si>
  <si>
    <t>研修制度の有無</t>
    <rPh sb="0" eb="2">
      <t>ケンシュウ</t>
    </rPh>
    <rPh sb="2" eb="4">
      <t>セイド</t>
    </rPh>
    <rPh sb="5" eb="7">
      <t>ウム</t>
    </rPh>
    <phoneticPr fontId="2"/>
  </si>
  <si>
    <t>事業前年度実績</t>
    <rPh sb="0" eb="5">
      <t>ジギョウゼンネンド</t>
    </rPh>
    <rPh sb="5" eb="7">
      <t>ジッセキ</t>
    </rPh>
    <phoneticPr fontId="2"/>
  </si>
  <si>
    <t>育児休暇</t>
    <rPh sb="0" eb="4">
      <t>イクジキュウカ</t>
    </rPh>
    <phoneticPr fontId="2"/>
  </si>
  <si>
    <t>％</t>
    <phoneticPr fontId="2"/>
  </si>
  <si>
    <t>女性割合</t>
    <rPh sb="0" eb="2">
      <t>ジョセイ</t>
    </rPh>
    <rPh sb="2" eb="4">
      <t>ワリアイ</t>
    </rPh>
    <phoneticPr fontId="2"/>
  </si>
  <si>
    <t>管理職</t>
    <rPh sb="0" eb="3">
      <t>カンリショク</t>
    </rPh>
    <phoneticPr fontId="2"/>
  </si>
  <si>
    <t>役員</t>
    <rPh sb="0" eb="2">
      <t>ヤクイン</t>
    </rPh>
    <phoneticPr fontId="2"/>
  </si>
  <si>
    <t>学校説明会連絡先アドレス</t>
    <rPh sb="0" eb="5">
      <t>ガッコウセツメイカイ</t>
    </rPh>
    <rPh sb="5" eb="8">
      <t>レンラクサキ</t>
    </rPh>
    <phoneticPr fontId="2"/>
  </si>
  <si>
    <t>担当者名</t>
    <rPh sb="0" eb="3">
      <t>タントウシャ</t>
    </rPh>
    <rPh sb="3" eb="4">
      <t>メイ</t>
    </rPh>
    <phoneticPr fontId="2"/>
  </si>
  <si>
    <t>担当者名（カナ）</t>
    <rPh sb="0" eb="3">
      <t>タントウシャ</t>
    </rPh>
    <rPh sb="3" eb="4">
      <t>メイ</t>
    </rPh>
    <phoneticPr fontId="2"/>
  </si>
  <si>
    <t>オープンキャンパスにきた当校に興味のある方</t>
    <rPh sb="12" eb="14">
      <t>トウコウ</t>
    </rPh>
    <rPh sb="15" eb="17">
      <t>キョウミ</t>
    </rPh>
    <rPh sb="20" eb="21">
      <t>カタ</t>
    </rPh>
    <phoneticPr fontId="2"/>
  </si>
  <si>
    <t>ホームページ掲載OK</t>
    <rPh sb="6" eb="8">
      <t>ケイサイ</t>
    </rPh>
    <phoneticPr fontId="2"/>
  </si>
  <si>
    <t>応募資格のあるもの以外は不可</t>
    <rPh sb="0" eb="4">
      <t>オウボシカク</t>
    </rPh>
    <rPh sb="9" eb="11">
      <t>イガイ</t>
    </rPh>
    <rPh sb="12" eb="14">
      <t>フカ</t>
    </rPh>
    <phoneticPr fontId="2"/>
  </si>
  <si>
    <t>※ 参加希望の会社様が多数の場合は、参加できない可能性もございます。ご了承ください。</t>
    <rPh sb="2" eb="6">
      <t>サンカキボウ</t>
    </rPh>
    <rPh sb="7" eb="9">
      <t>カイシャ</t>
    </rPh>
    <rPh sb="9" eb="10">
      <t>サマ</t>
    </rPh>
    <rPh sb="11" eb="13">
      <t>タスウ</t>
    </rPh>
    <rPh sb="14" eb="16">
      <t>バアイ</t>
    </rPh>
    <rPh sb="18" eb="20">
      <t>サンカ</t>
    </rPh>
    <rPh sb="24" eb="27">
      <t>カノウセイ</t>
    </rPh>
    <rPh sb="35" eb="37">
      <t>リョウショウ</t>
    </rPh>
    <phoneticPr fontId="2"/>
  </si>
  <si>
    <t>正社員の登用実績
（過去3年）</t>
    <rPh sb="0" eb="3">
      <t>セイシャイン</t>
    </rPh>
    <rPh sb="4" eb="6">
      <t>トウヨウ</t>
    </rPh>
    <rPh sb="6" eb="8">
      <t>ジッセキ</t>
    </rPh>
    <rPh sb="10" eb="12">
      <t>カコ</t>
    </rPh>
    <rPh sb="13" eb="14">
      <t>ネン</t>
    </rPh>
    <phoneticPr fontId="2"/>
  </si>
  <si>
    <t>※基本的には、Eメールでの通知をお願いしております。また通知は本人・学校の両方へお願いいたします。</t>
    <phoneticPr fontId="2"/>
  </si>
  <si>
    <t>該当者なしの場合は0を入力してください。</t>
    <rPh sb="0" eb="3">
      <t>ガイトウシャ</t>
    </rPh>
    <rPh sb="6" eb="8">
      <t>バアイ</t>
    </rPh>
    <rPh sb="11" eb="13">
      <t>ニュウリョク</t>
    </rPh>
    <phoneticPr fontId="2"/>
  </si>
  <si>
    <t>その他ご意見・ご要望等ございましたら、下記にご入力ください。</t>
    <rPh sb="2" eb="3">
      <t>タ</t>
    </rPh>
    <rPh sb="4" eb="6">
      <t>イケン</t>
    </rPh>
    <rPh sb="8" eb="11">
      <t>ヨウボウトウ</t>
    </rPh>
    <rPh sb="19" eb="21">
      <t>カキ</t>
    </rPh>
    <rPh sb="23" eb="25">
      <t>ニュウリョク</t>
    </rPh>
    <phoneticPr fontId="2"/>
  </si>
  <si>
    <t>項目</t>
    <rPh sb="0" eb="2">
      <t>コウモク</t>
    </rPh>
    <phoneticPr fontId="2"/>
  </si>
  <si>
    <t>入力欄</t>
    <rPh sb="0" eb="3">
      <t>ニュウリョクラン</t>
    </rPh>
    <phoneticPr fontId="2"/>
  </si>
  <si>
    <t>記入例</t>
    <rPh sb="0" eb="3">
      <t>キニュウレイ</t>
    </rPh>
    <phoneticPr fontId="2"/>
  </si>
  <si>
    <t>全国各地など一か所ではないときにはこちらに入力してください。</t>
    <phoneticPr fontId="2"/>
  </si>
  <si>
    <t>送付先　都道府県</t>
    <rPh sb="0" eb="3">
      <t>ソウフサキ</t>
    </rPh>
    <rPh sb="4" eb="8">
      <t>トドウフケン</t>
    </rPh>
    <phoneticPr fontId="2"/>
  </si>
  <si>
    <t>市町村名～番地</t>
    <rPh sb="0" eb="4">
      <t>シチョウソンメイ</t>
    </rPh>
    <rPh sb="5" eb="7">
      <t>バンチ</t>
    </rPh>
    <phoneticPr fontId="2"/>
  </si>
  <si>
    <t>事業所所在地と同じ場合は選択し、以下の住所等は記入不要です。</t>
    <rPh sb="0" eb="2">
      <t>ジギョウ</t>
    </rPh>
    <rPh sb="2" eb="3">
      <t>ショ</t>
    </rPh>
    <rPh sb="3" eb="6">
      <t>ショザイチ</t>
    </rPh>
    <rPh sb="7" eb="8">
      <t>オナ</t>
    </rPh>
    <rPh sb="9" eb="11">
      <t>バアイ</t>
    </rPh>
    <rPh sb="12" eb="14">
      <t>センタク</t>
    </rPh>
    <rPh sb="16" eb="18">
      <t>イカ</t>
    </rPh>
    <rPh sb="19" eb="21">
      <t>ジュウショ</t>
    </rPh>
    <rPh sb="21" eb="22">
      <t>ナド</t>
    </rPh>
    <rPh sb="23" eb="27">
      <t>キニュウフヨウ</t>
    </rPh>
    <phoneticPr fontId="2"/>
  </si>
  <si>
    <t>例）『全国各地』・『札幌・大阪・東京いずれか』など</t>
    <phoneticPr fontId="2"/>
  </si>
  <si>
    <t>例）禁煙スペースを設置</t>
    <phoneticPr fontId="2"/>
  </si>
  <si>
    <t>受動喫煙対策『有』の場合、入力してください。</t>
    <rPh sb="0" eb="4">
      <t>ジュドウキツエン</t>
    </rPh>
    <rPh sb="4" eb="6">
      <t>タイサク</t>
    </rPh>
    <rPh sb="7" eb="8">
      <t>ア</t>
    </rPh>
    <rPh sb="10" eb="12">
      <t>バアイ</t>
    </rPh>
    <rPh sb="13" eb="15">
      <t>ニュウリョク</t>
    </rPh>
    <phoneticPr fontId="2"/>
  </si>
  <si>
    <t>例）契約社員</t>
    <phoneticPr fontId="2"/>
  </si>
  <si>
    <t>例）月額別途2,000円かかります。</t>
    <phoneticPr fontId="2"/>
  </si>
  <si>
    <t>マイカー通勤『可』選択時、選択してください</t>
    <rPh sb="4" eb="6">
      <t>ツウキン</t>
    </rPh>
    <rPh sb="7" eb="8">
      <t>カ</t>
    </rPh>
    <rPh sb="9" eb="12">
      <t>センタクジ</t>
    </rPh>
    <rPh sb="13" eb="15">
      <t>センタク</t>
    </rPh>
    <phoneticPr fontId="2"/>
  </si>
  <si>
    <t>居住制限『有』の場合は入力してください。</t>
    <rPh sb="0" eb="2">
      <t>キョジュウ</t>
    </rPh>
    <rPh sb="2" eb="4">
      <t>セイゲン</t>
    </rPh>
    <rPh sb="5" eb="6">
      <t>アリ</t>
    </rPh>
    <rPh sb="8" eb="10">
      <t>バアイ</t>
    </rPh>
    <rPh sb="11" eb="13">
      <t>ニュウリョク</t>
    </rPh>
    <phoneticPr fontId="2"/>
  </si>
  <si>
    <t>雇用期間『有』の場合は、入力してください。</t>
    <rPh sb="0" eb="4">
      <t>コヨウキカン</t>
    </rPh>
    <rPh sb="5" eb="6">
      <t>アリ</t>
    </rPh>
    <rPh sb="8" eb="10">
      <t>バアイ</t>
    </rPh>
    <rPh sb="12" eb="14">
      <t>ニュウリョク</t>
    </rPh>
    <phoneticPr fontId="2"/>
  </si>
  <si>
    <t>雇用期間『有』の場合は、選択してください。</t>
    <rPh sb="0" eb="4">
      <t>コヨウキカン</t>
    </rPh>
    <rPh sb="5" eb="6">
      <t>アリ</t>
    </rPh>
    <rPh sb="8" eb="10">
      <t>バアイ</t>
    </rPh>
    <rPh sb="12" eb="14">
      <t>センタク</t>
    </rPh>
    <phoneticPr fontId="2"/>
  </si>
  <si>
    <t>就業形態『派遣』の場合は、入力してください。</t>
    <rPh sb="0" eb="4">
      <t>シュウギョウケイタイ</t>
    </rPh>
    <rPh sb="5" eb="7">
      <t>ハケン</t>
    </rPh>
    <rPh sb="9" eb="11">
      <t>バアイ</t>
    </rPh>
    <rPh sb="13" eb="15">
      <t>ニュウリョク</t>
    </rPh>
    <phoneticPr fontId="2"/>
  </si>
  <si>
    <t>『正社員以外』の場合は、入力してください。</t>
    <rPh sb="1" eb="6">
      <t>セイシャインイガイ</t>
    </rPh>
    <rPh sb="8" eb="10">
      <t>バアイ</t>
    </rPh>
    <rPh sb="12" eb="14">
      <t>ニュウリョク</t>
    </rPh>
    <phoneticPr fontId="2"/>
  </si>
  <si>
    <t>『正社員以外』の場合は、選択してください。</t>
    <rPh sb="1" eb="6">
      <t>セイシャインイガイ</t>
    </rPh>
    <rPh sb="8" eb="10">
      <t>バアイ</t>
    </rPh>
    <rPh sb="12" eb="14">
      <t>センタク</t>
    </rPh>
    <phoneticPr fontId="2"/>
  </si>
  <si>
    <t>通勤手当『有』の場合は、入力してください。</t>
    <rPh sb="0" eb="2">
      <t>ツウキン</t>
    </rPh>
    <rPh sb="2" eb="4">
      <t>テアテ</t>
    </rPh>
    <rPh sb="5" eb="6">
      <t>ア</t>
    </rPh>
    <rPh sb="8" eb="10">
      <t>バアイ</t>
    </rPh>
    <rPh sb="12" eb="14">
      <t>ニュウリョク</t>
    </rPh>
    <phoneticPr fontId="2"/>
  </si>
  <si>
    <t>賞与『有』の場合、入力してください</t>
    <rPh sb="0" eb="2">
      <t>ショウヨ</t>
    </rPh>
    <rPh sb="3" eb="4">
      <t>アリ</t>
    </rPh>
    <rPh sb="6" eb="8">
      <t>バアイ</t>
    </rPh>
    <rPh sb="9" eb="11">
      <t>ニュウリョク</t>
    </rPh>
    <phoneticPr fontId="2"/>
  </si>
  <si>
    <t>昇給『有』の場合、入力してください</t>
    <rPh sb="0" eb="2">
      <t>ショウキュウ</t>
    </rPh>
    <rPh sb="3" eb="4">
      <t>アリ</t>
    </rPh>
    <rPh sb="6" eb="8">
      <t>バアイ</t>
    </rPh>
    <rPh sb="9" eb="11">
      <t>ニュウリョク</t>
    </rPh>
    <phoneticPr fontId="2"/>
  </si>
  <si>
    <t>例）業績による</t>
    <rPh sb="0" eb="1">
      <t>レイ</t>
    </rPh>
    <rPh sb="2" eb="4">
      <t>ギョウセキ</t>
    </rPh>
    <phoneticPr fontId="2"/>
  </si>
  <si>
    <t>例）2か月分</t>
    <rPh sb="0" eb="1">
      <t>レイ</t>
    </rPh>
    <rPh sb="4" eb="6">
      <t>ゲツブン</t>
    </rPh>
    <phoneticPr fontId="2"/>
  </si>
  <si>
    <t>例）4か月分</t>
    <rPh sb="0" eb="1">
      <t>レイ</t>
    </rPh>
    <rPh sb="4" eb="6">
      <t>ゲツブン</t>
    </rPh>
    <phoneticPr fontId="2"/>
  </si>
  <si>
    <t>退職金制度『有』の場合、入力してください。</t>
    <rPh sb="0" eb="5">
      <t>タイショクキンセイド</t>
    </rPh>
    <rPh sb="6" eb="7">
      <t>ア</t>
    </rPh>
    <rPh sb="9" eb="11">
      <t>バアイ</t>
    </rPh>
    <rPh sb="12" eb="14">
      <t>ニュウリョク</t>
    </rPh>
    <phoneticPr fontId="2"/>
  </si>
  <si>
    <t>該当する保険全てにチェックを入れてください。</t>
    <rPh sb="0" eb="2">
      <t>ガイトウ</t>
    </rPh>
    <rPh sb="4" eb="6">
      <t>ホケン</t>
    </rPh>
    <rPh sb="6" eb="7">
      <t>スベ</t>
    </rPh>
    <rPh sb="14" eb="15">
      <t>イ</t>
    </rPh>
    <phoneticPr fontId="2"/>
  </si>
  <si>
    <t>該当する企業年金にチェックを入れてください。</t>
    <rPh sb="0" eb="2">
      <t>ガイトウ</t>
    </rPh>
    <rPh sb="4" eb="8">
      <t>キギョウネンキン</t>
    </rPh>
    <rPh sb="14" eb="15">
      <t>イ</t>
    </rPh>
    <phoneticPr fontId="2"/>
  </si>
  <si>
    <t>厚生年金基金</t>
    <rPh sb="0" eb="6">
      <t>コウセイネンキンキキン</t>
    </rPh>
    <phoneticPr fontId="2"/>
  </si>
  <si>
    <t>確定拠出年金</t>
    <rPh sb="0" eb="2">
      <t>カクテイ</t>
    </rPh>
    <rPh sb="2" eb="4">
      <t>キョシュツ</t>
    </rPh>
    <rPh sb="4" eb="6">
      <t>ネンキン</t>
    </rPh>
    <phoneticPr fontId="2"/>
  </si>
  <si>
    <t>確定給付年金</t>
    <rPh sb="0" eb="2">
      <t>カクテイ</t>
    </rPh>
    <rPh sb="2" eb="4">
      <t>キュウフ</t>
    </rPh>
    <rPh sb="4" eb="6">
      <t>ネンキン</t>
    </rPh>
    <phoneticPr fontId="2"/>
  </si>
  <si>
    <t>年齢制限有の場合、入力してください。</t>
    <rPh sb="0" eb="4">
      <t>ネンレイセイゲン</t>
    </rPh>
    <rPh sb="4" eb="5">
      <t>アリ</t>
    </rPh>
    <rPh sb="6" eb="8">
      <t>バアイ</t>
    </rPh>
    <rPh sb="9" eb="11">
      <t>ニュウリョク</t>
    </rPh>
    <phoneticPr fontId="2"/>
  </si>
  <si>
    <t>上項でチェックを入れた場合は、予定回数を入力してください。</t>
    <rPh sb="0" eb="2">
      <t>ジョウコウ</t>
    </rPh>
    <rPh sb="8" eb="9">
      <t>イ</t>
    </rPh>
    <rPh sb="11" eb="13">
      <t>バアイ</t>
    </rPh>
    <rPh sb="15" eb="19">
      <t>ヨテイカイスウ</t>
    </rPh>
    <rPh sb="20" eb="22">
      <t>ニュウリョク</t>
    </rPh>
    <phoneticPr fontId="2"/>
  </si>
  <si>
    <t>上項でチェックを入れた場合は、筆記試験の概要を入力してください。</t>
    <rPh sb="0" eb="2">
      <t>ジョウコウ</t>
    </rPh>
    <rPh sb="8" eb="9">
      <t>イ</t>
    </rPh>
    <rPh sb="11" eb="13">
      <t>バアイ</t>
    </rPh>
    <rPh sb="15" eb="17">
      <t>ヒッキ</t>
    </rPh>
    <rPh sb="17" eb="19">
      <t>シケン</t>
    </rPh>
    <rPh sb="20" eb="22">
      <t>ガイヨウ</t>
    </rPh>
    <rPh sb="23" eb="25">
      <t>ニュウリョク</t>
    </rPh>
    <phoneticPr fontId="2"/>
  </si>
  <si>
    <t>上項でチェックを入れた場合は、その他の詳細を入力してください。</t>
    <rPh sb="0" eb="2">
      <t>ジョウコウ</t>
    </rPh>
    <rPh sb="8" eb="9">
      <t>イ</t>
    </rPh>
    <rPh sb="11" eb="13">
      <t>バアイ</t>
    </rPh>
    <rPh sb="17" eb="18">
      <t>タ</t>
    </rPh>
    <rPh sb="19" eb="21">
      <t>ショウサイ</t>
    </rPh>
    <rPh sb="22" eb="24">
      <t>ニュウリョク</t>
    </rPh>
    <phoneticPr fontId="2"/>
  </si>
  <si>
    <t>〇月〇日から随時、別途連絡等</t>
    <rPh sb="1" eb="2">
      <t>ガツ</t>
    </rPh>
    <rPh sb="2" eb="4">
      <t>マルニチ</t>
    </rPh>
    <rPh sb="6" eb="8">
      <t>ズイジ</t>
    </rPh>
    <rPh sb="9" eb="13">
      <t>ベットレンラク</t>
    </rPh>
    <rPh sb="13" eb="14">
      <t>ナド</t>
    </rPh>
    <phoneticPr fontId="2"/>
  </si>
  <si>
    <t>事業所所在地と同じ場合は選択してください。</t>
    <rPh sb="0" eb="3">
      <t>ジギョウショ</t>
    </rPh>
    <rPh sb="3" eb="6">
      <t>ショザイチ</t>
    </rPh>
    <rPh sb="7" eb="8">
      <t>オナ</t>
    </rPh>
    <rPh sb="9" eb="11">
      <t>バアイ</t>
    </rPh>
    <rPh sb="12" eb="14">
      <t>センタク</t>
    </rPh>
    <phoneticPr fontId="2"/>
  </si>
  <si>
    <t>往復交通費実費支給等</t>
    <rPh sb="9" eb="10">
      <t>ナド</t>
    </rPh>
    <phoneticPr fontId="2"/>
  </si>
  <si>
    <t>該当する選考方法に全てチェックを入れてください。</t>
    <rPh sb="0" eb="2">
      <t>ガイトウ</t>
    </rPh>
    <rPh sb="4" eb="8">
      <t>センコウホウホウ</t>
    </rPh>
    <rPh sb="9" eb="10">
      <t>スベ</t>
    </rPh>
    <rPh sb="16" eb="17">
      <t>イ</t>
    </rPh>
    <phoneticPr fontId="2"/>
  </si>
  <si>
    <t>結果の通知方法にチェックを入れてください。</t>
    <rPh sb="0" eb="2">
      <t>ケッカ</t>
    </rPh>
    <rPh sb="3" eb="7">
      <t>ツウチホウホウ</t>
    </rPh>
    <rPh sb="13" eb="14">
      <t>イ</t>
    </rPh>
    <phoneticPr fontId="2"/>
  </si>
  <si>
    <t>例）成績証明書等</t>
    <rPh sb="0" eb="1">
      <t>レイ</t>
    </rPh>
    <rPh sb="2" eb="7">
      <t>セイセキショウメイショ</t>
    </rPh>
    <rPh sb="7" eb="8">
      <t>ナド</t>
    </rPh>
    <phoneticPr fontId="2"/>
  </si>
  <si>
    <t>例）不合格の場合は返却します。責任をもって廃棄します。等</t>
    <rPh sb="0" eb="1">
      <t>レイ</t>
    </rPh>
    <rPh sb="2" eb="5">
      <t>フゴウカク</t>
    </rPh>
    <rPh sb="6" eb="8">
      <t>バアイ</t>
    </rPh>
    <rPh sb="9" eb="11">
      <t>ヘンキャク</t>
    </rPh>
    <rPh sb="15" eb="17">
      <t>セキニン</t>
    </rPh>
    <rPh sb="21" eb="23">
      <t>ハイキ</t>
    </rPh>
    <rPh sb="27" eb="28">
      <t>ナド</t>
    </rPh>
    <phoneticPr fontId="2"/>
  </si>
  <si>
    <t>※男性の出産数は、配偶者の出産数です。</t>
  </si>
  <si>
    <t>オープンキャンパスで来校したもの。（WEBオープンキャンパスを含む）</t>
    <rPh sb="10" eb="12">
      <t>ライコウ</t>
    </rPh>
    <rPh sb="31" eb="32">
      <t>フク</t>
    </rPh>
    <phoneticPr fontId="2"/>
  </si>
  <si>
    <t>学校法人ジオパワー学園</t>
    <rPh sb="0" eb="2">
      <t>ガッコウ</t>
    </rPh>
    <rPh sb="2" eb="4">
      <t>ホウジン</t>
    </rPh>
    <rPh sb="9" eb="11">
      <t>ガクエン</t>
    </rPh>
    <phoneticPr fontId="2"/>
  </si>
  <si>
    <t>geopower_info@geopower-academy.ac.jp</t>
    <phoneticPr fontId="2"/>
  </si>
  <si>
    <t>01547-6-0086</t>
    <phoneticPr fontId="2"/>
  </si>
  <si>
    <t/>
  </si>
  <si>
    <t>求人票データ入力</t>
    <rPh sb="0" eb="3">
      <t>キュウジンヒョウ</t>
    </rPh>
    <rPh sb="6" eb="8">
      <t>ニュウリョク</t>
    </rPh>
    <phoneticPr fontId="2"/>
  </si>
  <si>
    <t>基本給に上限が設けられていないときは、上限なしと入力してください。
※学生はデータ検索しますので、できるだけ具体的な金額を入力することを推奨いたします。</t>
    <rPh sb="0" eb="3">
      <t>キホンキュウ</t>
    </rPh>
    <rPh sb="4" eb="6">
      <t>ジョウゲン</t>
    </rPh>
    <rPh sb="7" eb="8">
      <t>モウ</t>
    </rPh>
    <rPh sb="19" eb="21">
      <t>ジョウゲン</t>
    </rPh>
    <rPh sb="24" eb="26">
      <t>ニュウリョク</t>
    </rPh>
    <rPh sb="35" eb="37">
      <t>ガクセイ</t>
    </rPh>
    <rPh sb="41" eb="43">
      <t>ケンサク</t>
    </rPh>
    <rPh sb="54" eb="57">
      <t>グタイテキ</t>
    </rPh>
    <rPh sb="58" eb="60">
      <t>キンガク</t>
    </rPh>
    <rPh sb="61" eb="63">
      <t>ニュウリョク</t>
    </rPh>
    <rPh sb="68" eb="70">
      <t>スイショウ</t>
    </rPh>
    <phoneticPr fontId="2"/>
  </si>
  <si>
    <t>その他ご意見ご要望</t>
    <rPh sb="2" eb="3">
      <t>タ</t>
    </rPh>
    <rPh sb="4" eb="6">
      <t>イケン</t>
    </rPh>
    <rPh sb="7" eb="9">
      <t>ヨウボウ</t>
    </rPh>
    <phoneticPr fontId="2"/>
  </si>
  <si>
    <t>お手数ですが、こちらのデータを本校までメールにてご送付くださいますようお願いいたします。</t>
    <rPh sb="1" eb="3">
      <t>テスウ</t>
    </rPh>
    <rPh sb="15" eb="17">
      <t>ホンコウ</t>
    </rPh>
    <rPh sb="25" eb="27">
      <t>ソウフ</t>
    </rPh>
    <rPh sb="36" eb="37">
      <t>ネガ</t>
    </rPh>
    <phoneticPr fontId="2"/>
  </si>
  <si>
    <t>手当の名称①</t>
    <rPh sb="0" eb="2">
      <t>テアテ</t>
    </rPh>
    <rPh sb="3" eb="5">
      <t>メイショウ</t>
    </rPh>
    <phoneticPr fontId="2"/>
  </si>
  <si>
    <t>手当の名称②</t>
    <rPh sb="0" eb="2">
      <t>テアテ</t>
    </rPh>
    <rPh sb="3" eb="5">
      <t>メイショウ</t>
    </rPh>
    <phoneticPr fontId="2"/>
  </si>
  <si>
    <t>手当の名称③</t>
    <rPh sb="0" eb="2">
      <t>テアテ</t>
    </rPh>
    <rPh sb="3" eb="5">
      <t>メイショウ</t>
    </rPh>
    <phoneticPr fontId="2"/>
  </si>
  <si>
    <t>手当の名称④</t>
    <rPh sb="0" eb="2">
      <t>テアテ</t>
    </rPh>
    <rPh sb="3" eb="5">
      <t>メイショウ</t>
    </rPh>
    <phoneticPr fontId="2"/>
  </si>
  <si>
    <t>手当の名称⑤</t>
    <rPh sb="0" eb="2">
      <t>テアテ</t>
    </rPh>
    <rPh sb="3" eb="5">
      <t>メイショウ</t>
    </rPh>
    <phoneticPr fontId="2"/>
  </si>
  <si>
    <t>手当の名称⑥</t>
    <rPh sb="0" eb="2">
      <t>テアテ</t>
    </rPh>
    <rPh sb="3" eb="5">
      <t>メイショウ</t>
    </rPh>
    <phoneticPr fontId="2"/>
  </si>
  <si>
    <t>例）10,000円、『実費支給』、『当社規定による』等</t>
    <rPh sb="0" eb="1">
      <t>レイ</t>
    </rPh>
    <rPh sb="8" eb="9">
      <t>エン</t>
    </rPh>
    <rPh sb="11" eb="13">
      <t>ジッピ</t>
    </rPh>
    <rPh sb="13" eb="15">
      <t>シキュウ</t>
    </rPh>
    <rPh sb="18" eb="20">
      <t>トウシャ</t>
    </rPh>
    <rPh sb="20" eb="22">
      <t>キテイ</t>
    </rPh>
    <rPh sb="26" eb="27">
      <t>ナド</t>
    </rPh>
    <phoneticPr fontId="2"/>
  </si>
  <si>
    <t>例）2名、若干名、等</t>
    <rPh sb="0" eb="1">
      <t>レイ</t>
    </rPh>
    <rPh sb="3" eb="4">
      <t>メイ</t>
    </rPh>
    <rPh sb="5" eb="8">
      <t>ジャッカンメイ</t>
    </rPh>
    <rPh sb="9" eb="10">
      <t>ナド</t>
    </rPh>
    <phoneticPr fontId="2"/>
  </si>
  <si>
    <t>選考時期の有無を選択してください。</t>
    <rPh sb="0" eb="4">
      <t>センコウジキ</t>
    </rPh>
    <rPh sb="5" eb="7">
      <t>ウム</t>
    </rPh>
    <rPh sb="8" eb="10">
      <t>センタク</t>
    </rPh>
    <phoneticPr fontId="2"/>
  </si>
  <si>
    <t>応募資格のあるもの（本校学生・本校既卒者）以外で求人票の公開について、該当するものにチェックを入れてください。（複数回答可）</t>
    <rPh sb="0" eb="4">
      <t>オウボシカク</t>
    </rPh>
    <rPh sb="10" eb="14">
      <t>ホンコウガクセイ</t>
    </rPh>
    <rPh sb="15" eb="20">
      <t>ホンコウキソツシャ</t>
    </rPh>
    <rPh sb="21" eb="23">
      <t>イガイ</t>
    </rPh>
    <rPh sb="24" eb="27">
      <t>キュウジンヒョウ</t>
    </rPh>
    <rPh sb="28" eb="30">
      <t>コウカイ</t>
    </rPh>
    <rPh sb="35" eb="37">
      <t>ガイトウ</t>
    </rPh>
    <rPh sb="47" eb="48">
      <t>イ</t>
    </rPh>
    <rPh sb="56" eb="61">
      <t>フクスウカイトウカ</t>
    </rPh>
    <phoneticPr fontId="2"/>
  </si>
  <si>
    <t>例）業務多忙のため、増員　等</t>
    <rPh sb="0" eb="1">
      <t>レイ</t>
    </rPh>
    <rPh sb="2" eb="6">
      <t>ギョウムタボウ</t>
    </rPh>
    <rPh sb="10" eb="12">
      <t>ゾウイン</t>
    </rPh>
    <rPh sb="13" eb="14">
      <t>ナド</t>
    </rPh>
    <phoneticPr fontId="2"/>
  </si>
  <si>
    <t>項目コード</t>
    <rPh sb="0" eb="2">
      <t>コウモク</t>
    </rPh>
    <phoneticPr fontId="2"/>
  </si>
  <si>
    <t>入力事項</t>
    <rPh sb="0" eb="4">
      <t>ニュウリョクジコウ</t>
    </rPh>
    <phoneticPr fontId="2"/>
  </si>
  <si>
    <t>T/F</t>
    <phoneticPr fontId="2"/>
  </si>
  <si>
    <t>求人票</t>
    <rPh sb="0" eb="3">
      <t>キュウジンヒョウ</t>
    </rPh>
    <phoneticPr fontId="2"/>
  </si>
  <si>
    <t>～</t>
    <phoneticPr fontId="2"/>
  </si>
  <si>
    <t>締め日</t>
    <rPh sb="0" eb="1">
      <t>シ</t>
    </rPh>
    <rPh sb="2" eb="3">
      <t>ビ</t>
    </rPh>
    <phoneticPr fontId="2"/>
  </si>
  <si>
    <t>男性</t>
    <rPh sb="0" eb="2">
      <t>ダンセイ</t>
    </rPh>
    <phoneticPr fontId="2"/>
  </si>
  <si>
    <t>女性</t>
    <rPh sb="0" eb="2">
      <t>ジョセイ</t>
    </rPh>
    <phoneticPr fontId="2"/>
  </si>
  <si>
    <t>所在地 住所</t>
    <rPh sb="0" eb="3">
      <t>ショザイチ</t>
    </rPh>
    <rPh sb="4" eb="6">
      <t>ジュウショ</t>
    </rPh>
    <phoneticPr fontId="2"/>
  </si>
  <si>
    <t>（ 内女性）</t>
    <rPh sb="2" eb="3">
      <t>ウチ</t>
    </rPh>
    <rPh sb="3" eb="5">
      <t>ジョセイ</t>
    </rPh>
    <phoneticPr fontId="2"/>
  </si>
  <si>
    <t>雇用
種別</t>
    <rPh sb="0" eb="2">
      <t>コヨウ</t>
    </rPh>
    <rPh sb="3" eb="5">
      <t>シュベツ</t>
    </rPh>
    <phoneticPr fontId="2"/>
  </si>
  <si>
    <t>雇用
期間</t>
    <rPh sb="0" eb="2">
      <t>コヨウ</t>
    </rPh>
    <rPh sb="3" eb="5">
      <t>キカン</t>
    </rPh>
    <phoneticPr fontId="2"/>
  </si>
  <si>
    <t>マイカー
通勤</t>
    <rPh sb="5" eb="7">
      <t>ツウキン</t>
    </rPh>
    <phoneticPr fontId="2"/>
  </si>
  <si>
    <t>可否</t>
    <rPh sb="0" eb="2">
      <t>カヒ</t>
    </rPh>
    <phoneticPr fontId="2"/>
  </si>
  <si>
    <t>定年制度の有無</t>
    <rPh sb="0" eb="4">
      <t>テイネンセイド</t>
    </rPh>
    <rPh sb="5" eb="7">
      <t>ウム</t>
    </rPh>
    <phoneticPr fontId="2"/>
  </si>
  <si>
    <t>定年制度他</t>
    <rPh sb="0" eb="2">
      <t>テイネン</t>
    </rPh>
    <rPh sb="2" eb="4">
      <t>セイド</t>
    </rPh>
    <rPh sb="4" eb="5">
      <t>ホカ</t>
    </rPh>
    <phoneticPr fontId="2"/>
  </si>
  <si>
    <t>金額</t>
    <rPh sb="0" eb="2">
      <t>キンガク</t>
    </rPh>
    <phoneticPr fontId="2"/>
  </si>
  <si>
    <t>定期的に
支払われる
手当</t>
    <rPh sb="0" eb="3">
      <t>テイキテキ</t>
    </rPh>
    <rPh sb="5" eb="7">
      <t>シハラ</t>
    </rPh>
    <rPh sb="11" eb="13">
      <t>テアテ</t>
    </rPh>
    <phoneticPr fontId="2"/>
  </si>
  <si>
    <t>月額合計</t>
    <rPh sb="0" eb="2">
      <t>ゲツガク</t>
    </rPh>
    <rPh sb="2" eb="4">
      <t>ゴウケイ</t>
    </rPh>
    <phoneticPr fontId="2"/>
  </si>
  <si>
    <t>時間外
労働時間</t>
    <rPh sb="0" eb="3">
      <t>ジカンガイ</t>
    </rPh>
    <rPh sb="4" eb="8">
      <t>ロウドウジカン</t>
    </rPh>
    <phoneticPr fontId="2"/>
  </si>
  <si>
    <t>選考開始時期</t>
    <rPh sb="0" eb="6">
      <t>センコウカイシジキ</t>
    </rPh>
    <phoneticPr fontId="2"/>
  </si>
  <si>
    <t>応募可能卒業年度</t>
    <rPh sb="0" eb="2">
      <t>オウボ</t>
    </rPh>
    <rPh sb="2" eb="4">
      <t>カノウ</t>
    </rPh>
    <rPh sb="4" eb="8">
      <t>ソツギョウネンド</t>
    </rPh>
    <phoneticPr fontId="2"/>
  </si>
  <si>
    <t>選考旅費</t>
    <rPh sb="0" eb="4">
      <t>センコウリョヒ</t>
    </rPh>
    <phoneticPr fontId="2"/>
  </si>
  <si>
    <t>書類到着後</t>
    <rPh sb="0" eb="2">
      <t>ショルイ</t>
    </rPh>
    <rPh sb="2" eb="4">
      <t>トウチャク</t>
    </rPh>
    <rPh sb="4" eb="5">
      <t>ゴ</t>
    </rPh>
    <phoneticPr fontId="2"/>
  </si>
  <si>
    <t>面接後</t>
    <rPh sb="0" eb="3">
      <t>メンセツゴ</t>
    </rPh>
    <phoneticPr fontId="2"/>
  </si>
  <si>
    <t>メールアドレス</t>
    <phoneticPr fontId="2"/>
  </si>
  <si>
    <t>電話番号・携帯番号</t>
    <rPh sb="0" eb="4">
      <t>デンワバンゴウ</t>
    </rPh>
    <rPh sb="5" eb="9">
      <t>ケイタイバンゴウ</t>
    </rPh>
    <phoneticPr fontId="2"/>
  </si>
  <si>
    <t>出産数/育児休暇取得数</t>
    <rPh sb="0" eb="3">
      <t>シュッサンスウ</t>
    </rPh>
    <rPh sb="4" eb="8">
      <t>イクジキュウカ</t>
    </rPh>
    <rPh sb="8" eb="11">
      <t>シュトクスウ</t>
    </rPh>
    <phoneticPr fontId="2"/>
  </si>
  <si>
    <t>退職共済</t>
    <rPh sb="0" eb="4">
      <t>タイショクキョウサイ</t>
    </rPh>
    <phoneticPr fontId="2"/>
  </si>
  <si>
    <t>年度迄</t>
    <phoneticPr fontId="2"/>
  </si>
  <si>
    <t>100 ﾌｫﾝﾄｻｲｽﾞ8</t>
    <phoneticPr fontId="2"/>
  </si>
  <si>
    <t>連絡先備考</t>
    <rPh sb="0" eb="3">
      <t>レンラクサキ</t>
    </rPh>
    <rPh sb="3" eb="5">
      <t>ビコウ</t>
    </rPh>
    <phoneticPr fontId="2"/>
  </si>
  <si>
    <t>固定
残業代</t>
    <rPh sb="0" eb="2">
      <t>コテイ</t>
    </rPh>
    <rPh sb="3" eb="6">
      <t>ザンギョウダイ</t>
    </rPh>
    <phoneticPr fontId="2"/>
  </si>
  <si>
    <t>対策の有無</t>
    <rPh sb="0" eb="2">
      <t>タイサク</t>
    </rPh>
    <rPh sb="3" eb="5">
      <t>ウム</t>
    </rPh>
    <phoneticPr fontId="2"/>
  </si>
  <si>
    <t>期間中の労働条件</t>
    <rPh sb="0" eb="2">
      <t>キカン</t>
    </rPh>
    <rPh sb="2" eb="3">
      <t>チュウ</t>
    </rPh>
    <rPh sb="4" eb="8">
      <t>ロウドウジョウケン</t>
    </rPh>
    <phoneticPr fontId="2"/>
  </si>
  <si>
    <t>居住制限</t>
    <rPh sb="0" eb="2">
      <t>キョジュウ</t>
    </rPh>
    <rPh sb="2" eb="4">
      <t>セイゲン</t>
    </rPh>
    <phoneticPr fontId="2"/>
  </si>
  <si>
    <t>住居制限の有無</t>
    <rPh sb="0" eb="2">
      <t>ジュウキョ</t>
    </rPh>
    <rPh sb="2" eb="4">
      <t>セイゲン</t>
    </rPh>
    <rPh sb="5" eb="7">
      <t>ウム</t>
    </rPh>
    <phoneticPr fontId="2"/>
  </si>
  <si>
    <t>正社員の登用実績（過去3年）</t>
    <rPh sb="0" eb="3">
      <t>セイシャイン</t>
    </rPh>
    <rPh sb="4" eb="6">
      <t>トウヨウ</t>
    </rPh>
    <rPh sb="6" eb="8">
      <t>ジッセキ</t>
    </rPh>
    <rPh sb="9" eb="11">
      <t>カコ</t>
    </rPh>
    <rPh sb="12" eb="13">
      <t>ネン</t>
    </rPh>
    <phoneticPr fontId="2"/>
  </si>
  <si>
    <t>マイカー通勤可否</t>
    <rPh sb="4" eb="6">
      <t>ツウキン</t>
    </rPh>
    <rPh sb="6" eb="8">
      <t>カヒ</t>
    </rPh>
    <phoneticPr fontId="2"/>
  </si>
  <si>
    <t>特別な事情・
期間等</t>
    <rPh sb="0" eb="2">
      <t>トクベツ</t>
    </rPh>
    <rPh sb="3" eb="5">
      <t>ジジョウ</t>
    </rPh>
    <rPh sb="7" eb="10">
      <t>キカントウ</t>
    </rPh>
    <phoneticPr fontId="2"/>
  </si>
  <si>
    <t>返却の有無</t>
    <rPh sb="0" eb="2">
      <t>ヘンキャク</t>
    </rPh>
    <rPh sb="3" eb="5">
      <t>ウム</t>
    </rPh>
    <phoneticPr fontId="2"/>
  </si>
  <si>
    <t>応募前見学の可否</t>
    <rPh sb="0" eb="3">
      <t>オウボマエ</t>
    </rPh>
    <rPh sb="3" eb="5">
      <t>ケンガク</t>
    </rPh>
    <rPh sb="6" eb="8">
      <t>カヒ</t>
    </rPh>
    <phoneticPr fontId="2"/>
  </si>
  <si>
    <t>電話・携帯番号</t>
    <rPh sb="0" eb="2">
      <t>デンワ</t>
    </rPh>
    <rPh sb="3" eb="7">
      <t>ケイタイバンゴウ</t>
    </rPh>
    <phoneticPr fontId="2"/>
  </si>
  <si>
    <t>応募書類の
返却</t>
    <rPh sb="0" eb="4">
      <t>オウボショルイ</t>
    </rPh>
    <rPh sb="6" eb="8">
      <t>ヘンキャク</t>
    </rPh>
    <phoneticPr fontId="2"/>
  </si>
  <si>
    <t>求人情報・
その他補足事項</t>
    <rPh sb="0" eb="4">
      <t>キュウジンジョウホウ</t>
    </rPh>
    <rPh sb="8" eb="9">
      <t>タ</t>
    </rPh>
    <rPh sb="9" eb="13">
      <t>ホソクジコウ</t>
    </rPh>
    <phoneticPr fontId="2"/>
  </si>
  <si>
    <t>年度</t>
    <rPh sb="0" eb="2">
      <t>ネンド</t>
    </rPh>
    <phoneticPr fontId="2"/>
  </si>
  <si>
    <t>社内研修制度・
検定制度</t>
    <rPh sb="0" eb="2">
      <t>シャナイ</t>
    </rPh>
    <rPh sb="2" eb="6">
      <t>ケンシュウセイド</t>
    </rPh>
    <rPh sb="8" eb="12">
      <t>ケンテイセイド</t>
    </rPh>
    <phoneticPr fontId="2"/>
  </si>
  <si>
    <t>出産数</t>
    <rPh sb="0" eb="3">
      <t>シュッサンスウ</t>
    </rPh>
    <phoneticPr fontId="2"/>
  </si>
  <si>
    <t>育児休暇取得者数</t>
    <rPh sb="0" eb="2">
      <t>イクジ</t>
    </rPh>
    <rPh sb="2" eb="4">
      <t>キュウカ</t>
    </rPh>
    <rPh sb="4" eb="6">
      <t>シュトク</t>
    </rPh>
    <rPh sb="6" eb="7">
      <t>シャ</t>
    </rPh>
    <rPh sb="7" eb="8">
      <t>スウ</t>
    </rPh>
    <phoneticPr fontId="2"/>
  </si>
  <si>
    <t>役員管理職の女性割合</t>
    <rPh sb="0" eb="2">
      <t>ヤクイン</t>
    </rPh>
    <rPh sb="2" eb="5">
      <t>カンリショク</t>
    </rPh>
    <rPh sb="6" eb="10">
      <t>ジョセイワリアイ</t>
    </rPh>
    <phoneticPr fontId="2"/>
  </si>
  <si>
    <t>性別</t>
    <rPh sb="0" eb="2">
      <t>セイベツ</t>
    </rPh>
    <phoneticPr fontId="2"/>
  </si>
  <si>
    <t>※
男性の出産数は配偶者の出産数です</t>
    <rPh sb="2" eb="4">
      <t>ダンセイ</t>
    </rPh>
    <rPh sb="5" eb="8">
      <t>シュッサンスウ</t>
    </rPh>
    <rPh sb="9" eb="12">
      <t>ハイグウシャ</t>
    </rPh>
    <rPh sb="13" eb="16">
      <t>シュッサンスウ</t>
    </rPh>
    <phoneticPr fontId="2"/>
  </si>
  <si>
    <t>【青少年雇用情報】</t>
    <phoneticPr fontId="2"/>
  </si>
  <si>
    <t>前事業年度実績</t>
    <rPh sb="0" eb="1">
      <t>ゼン</t>
    </rPh>
    <rPh sb="1" eb="3">
      <t>ジギョウ</t>
    </rPh>
    <rPh sb="3" eb="5">
      <t>ネンド</t>
    </rPh>
    <rPh sb="5" eb="7">
      <t>ジッセキ</t>
    </rPh>
    <phoneticPr fontId="2"/>
  </si>
  <si>
    <t>事業者全体の
従業員について</t>
    <rPh sb="0" eb="3">
      <t>ジギョウシャ</t>
    </rPh>
    <rPh sb="3" eb="5">
      <t>ゼンタイ</t>
    </rPh>
    <rPh sb="7" eb="10">
      <t>ジュウギョウイン</t>
    </rPh>
    <phoneticPr fontId="2"/>
  </si>
  <si>
    <t>番号順→A5を基準に番号でOffset使用</t>
    <rPh sb="0" eb="3">
      <t>バンゴウジュン</t>
    </rPh>
    <rPh sb="7" eb="9">
      <t>キジュン</t>
    </rPh>
    <rPh sb="10" eb="12">
      <t>バンゴウ</t>
    </rPh>
    <rPh sb="19" eb="21">
      <t>シヨウ</t>
    </rPh>
    <phoneticPr fontId="2"/>
  </si>
  <si>
    <t>掘削技術専門学校</t>
    <rPh sb="0" eb="8">
      <t>クッサクギジュツセンモンガッコウ</t>
    </rPh>
    <phoneticPr fontId="2"/>
  </si>
  <si>
    <t>計算式</t>
    <rPh sb="0" eb="3">
      <t>ケイサンシキ</t>
    </rPh>
    <phoneticPr fontId="2"/>
  </si>
  <si>
    <t>その他手当・
特記事項</t>
    <rPh sb="2" eb="3">
      <t>タ</t>
    </rPh>
    <rPh sb="3" eb="5">
      <t>テアテ</t>
    </rPh>
    <rPh sb="7" eb="11">
      <t>トッキジコウ</t>
    </rPh>
    <phoneticPr fontId="2"/>
  </si>
  <si>
    <t>ＴＥＬ</t>
    <phoneticPr fontId="2"/>
  </si>
  <si>
    <t>雇用期間</t>
    <rPh sb="0" eb="2">
      <t>コヨウ</t>
    </rPh>
    <rPh sb="2" eb="4">
      <t>キカン</t>
    </rPh>
    <phoneticPr fontId="2"/>
  </si>
  <si>
    <t>雇用種別</t>
    <rPh sb="0" eb="2">
      <t>コヨウ</t>
    </rPh>
    <rPh sb="2" eb="4">
      <t>シュベツ</t>
    </rPh>
    <phoneticPr fontId="2"/>
  </si>
  <si>
    <t>試用期間</t>
    <rPh sb="0" eb="2">
      <t>シヨウ</t>
    </rPh>
    <rPh sb="2" eb="4">
      <t>キカン</t>
    </rPh>
    <phoneticPr fontId="2"/>
  </si>
  <si>
    <t>TEL：</t>
    <phoneticPr fontId="2"/>
  </si>
  <si>
    <t>Email：</t>
    <phoneticPr fontId="2"/>
  </si>
  <si>
    <t>有</t>
    <rPh sb="0" eb="1">
      <t>ア</t>
    </rPh>
    <phoneticPr fontId="2"/>
  </si>
  <si>
    <t>無</t>
    <rPh sb="0" eb="1">
      <t>ナ</t>
    </rPh>
    <phoneticPr fontId="2"/>
  </si>
  <si>
    <t>受動
喫煙</t>
    <rPh sb="0" eb="2">
      <t>ジュドウ</t>
    </rPh>
    <rPh sb="3" eb="5">
      <t>キツエン</t>
    </rPh>
    <phoneticPr fontId="2"/>
  </si>
  <si>
    <t>就業
形態</t>
    <rPh sb="0" eb="2">
      <t>シュウギョウ</t>
    </rPh>
    <rPh sb="3" eb="5">
      <t>ケイタイ</t>
    </rPh>
    <phoneticPr fontId="2"/>
  </si>
  <si>
    <t>使用
期間</t>
    <rPh sb="0" eb="2">
      <t>シヨウ</t>
    </rPh>
    <rPh sb="3" eb="5">
      <t>キカン</t>
    </rPh>
    <phoneticPr fontId="2"/>
  </si>
  <si>
    <t>基本給（上限）</t>
    <rPh sb="0" eb="3">
      <t>キホンキュウ</t>
    </rPh>
    <rPh sb="4" eb="6">
      <t>ジョウゲン</t>
    </rPh>
    <phoneticPr fontId="2"/>
  </si>
  <si>
    <t>事業所と同じ所在地の場合は選択し、以下は記入不要です。</t>
    <rPh sb="0" eb="2">
      <t>ジギョウ</t>
    </rPh>
    <rPh sb="2" eb="3">
      <t>ショ</t>
    </rPh>
    <rPh sb="4" eb="5">
      <t>オナ</t>
    </rPh>
    <rPh sb="6" eb="9">
      <t>ショザイチ</t>
    </rPh>
    <rPh sb="10" eb="12">
      <t>バアイ</t>
    </rPh>
    <rPh sb="13" eb="15">
      <t>センタク</t>
    </rPh>
    <rPh sb="17" eb="19">
      <t>イカ</t>
    </rPh>
    <rPh sb="20" eb="24">
      <t>キニュウフヨウ</t>
    </rPh>
    <phoneticPr fontId="2"/>
  </si>
  <si>
    <t xml:space="preserve">
基本給以外の固定手当はこちらへ入力してください。</t>
    <rPh sb="1" eb="6">
      <t>キホンキュウイガイ</t>
    </rPh>
    <rPh sb="7" eb="9">
      <t>コテイ</t>
    </rPh>
    <rPh sb="9" eb="11">
      <t>テアテ</t>
    </rPh>
    <rPh sb="16" eb="18">
      <t>ニュウリョク</t>
    </rPh>
    <phoneticPr fontId="2"/>
  </si>
  <si>
    <t>参加方法</t>
    <rPh sb="0" eb="4">
      <t>サンカホウホウ</t>
    </rPh>
    <phoneticPr fontId="2"/>
  </si>
  <si>
    <t>参加方法（現地/WEBの希望）</t>
    <rPh sb="0" eb="4">
      <t>サンカホウホウ</t>
    </rPh>
    <rPh sb="5" eb="7">
      <t>ゲンチ</t>
    </rPh>
    <rPh sb="12" eb="14">
      <t>キボウ</t>
    </rPh>
    <phoneticPr fontId="2"/>
  </si>
  <si>
    <t>歳以下</t>
  </si>
  <si>
    <t>雇用期間『有』の場合は、入力してください。（月数で入力してください。）</t>
    <rPh sb="0" eb="4">
      <t>コヨウキカン</t>
    </rPh>
    <rPh sb="5" eb="6">
      <t>アリ</t>
    </rPh>
    <rPh sb="8" eb="10">
      <t>バアイ</t>
    </rPh>
    <rPh sb="12" eb="14">
      <t>ニュウリョク</t>
    </rPh>
    <rPh sb="22" eb="23">
      <t>ツキ</t>
    </rPh>
    <rPh sb="23" eb="24">
      <t>スウ</t>
    </rPh>
    <rPh sb="25" eb="27">
      <t>ニュウリョク</t>
    </rPh>
    <phoneticPr fontId="2"/>
  </si>
  <si>
    <t>例）入社時の年齢や経験を考慮</t>
    <rPh sb="0" eb="1">
      <t>レイ</t>
    </rPh>
    <phoneticPr fontId="2"/>
  </si>
  <si>
    <t>セル範囲</t>
    <rPh sb="2" eb="4">
      <t>ハンイ</t>
    </rPh>
    <phoneticPr fontId="2"/>
  </si>
  <si>
    <t>提出年度：</t>
    <rPh sb="0" eb="2">
      <t>テイシュツ</t>
    </rPh>
    <rPh sb="2" eb="4">
      <t>ネンド</t>
    </rPh>
    <phoneticPr fontId="2"/>
  </si>
  <si>
    <t>（※データの取り込みをいたしますので、郵送・FAXともに不可となっております。）</t>
    <rPh sb="6" eb="7">
      <t>ト</t>
    </rPh>
    <rPh sb="8" eb="9">
      <t>コ</t>
    </rPh>
    <rPh sb="19" eb="21">
      <t>ユウソウ</t>
    </rPh>
    <rPh sb="28" eb="30">
      <t>フカ</t>
    </rPh>
    <phoneticPr fontId="2"/>
  </si>
  <si>
    <t>求人票公開
範囲の可否</t>
    <rPh sb="0" eb="3">
      <t>キュウジンヒョウ</t>
    </rPh>
    <rPh sb="3" eb="5">
      <t>コウカイ</t>
    </rPh>
    <rPh sb="6" eb="8">
      <t>ハンイ</t>
    </rPh>
    <rPh sb="9" eb="11">
      <t>カヒ</t>
    </rPh>
    <phoneticPr fontId="2"/>
  </si>
  <si>
    <t>(基本給+定期的に支払われる手当+固定残業代）
自動計算ですが、『上限なし』などが金額に文字データが含まれている場合は直接ご入力ください。</t>
    <rPh sb="24" eb="28">
      <t>ジドウケイサン</t>
    </rPh>
    <rPh sb="44" eb="47">
      <t>ケイサンシキ</t>
    </rPh>
    <rPh sb="47" eb="50">
      <t>ニュウリョクズ</t>
    </rPh>
    <rPh sb="56" eb="58">
      <t>ジョウゲン</t>
    </rPh>
    <rPh sb="59" eb="61">
      <t>チョクセツ</t>
    </rPh>
    <rPh sb="63" eb="65">
      <t>キンガク</t>
    </rPh>
    <rPh sb="66" eb="68">
      <t>モジフクバアイシュドウニュウリョク</t>
    </rPh>
    <phoneticPr fontId="2"/>
  </si>
  <si>
    <t>既卒者
応募</t>
    <rPh sb="0" eb="3">
      <t>キソツシャ</t>
    </rPh>
    <rPh sb="4" eb="6">
      <t>オウボ</t>
    </rPh>
    <phoneticPr fontId="2"/>
  </si>
  <si>
    <t>応募前
見学</t>
    <rPh sb="0" eb="2">
      <t>オウボ</t>
    </rPh>
    <rPh sb="2" eb="3">
      <t>マエ</t>
    </rPh>
    <rPh sb="4" eb="6">
      <t>ケンガク</t>
    </rPh>
    <phoneticPr fontId="2"/>
  </si>
  <si>
    <t>選考結果の通知方法</t>
    <rPh sb="0" eb="4">
      <t>センコウケッカ</t>
    </rPh>
    <rPh sb="5" eb="9">
      <t>ツウチホウホウ</t>
    </rPh>
    <phoneticPr fontId="2"/>
  </si>
  <si>
    <t>応募前見学可否</t>
    <rPh sb="0" eb="3">
      <t>オウボマエ</t>
    </rPh>
    <rPh sb="3" eb="5">
      <t>ケンガク</t>
    </rPh>
    <rPh sb="5" eb="7">
      <t>カヒ</t>
    </rPh>
    <phoneticPr fontId="2"/>
  </si>
  <si>
    <t>転勤の範囲</t>
    <rPh sb="0" eb="2">
      <t>テンキン</t>
    </rPh>
    <rPh sb="3" eb="5">
      <t>ハンイ</t>
    </rPh>
    <phoneticPr fontId="2"/>
  </si>
  <si>
    <t>有無をご選択ください。</t>
    <rPh sb="0" eb="2">
      <t>ウム</t>
    </rPh>
    <phoneticPr fontId="2"/>
  </si>
  <si>
    <t>当校では、学校内にて就職活動をしている学生向けの会社説明会の開催を予定しております。</t>
    <rPh sb="0" eb="2">
      <t>トウコウ</t>
    </rPh>
    <rPh sb="5" eb="7">
      <t>ガッコウ</t>
    </rPh>
    <rPh sb="7" eb="8">
      <t>ナイ</t>
    </rPh>
    <rPh sb="10" eb="14">
      <t>シュウショクカツドウ</t>
    </rPh>
    <rPh sb="19" eb="22">
      <t>ガクセイム</t>
    </rPh>
    <rPh sb="24" eb="26">
      <t>カイシャ</t>
    </rPh>
    <rPh sb="26" eb="29">
      <t>セツメイカイ</t>
    </rPh>
    <rPh sb="30" eb="32">
      <t>カイサイ</t>
    </rPh>
    <rPh sb="33" eb="35">
      <t>ヨテイ</t>
    </rPh>
    <phoneticPr fontId="2"/>
  </si>
  <si>
    <t>現段階でのご予定で結構ですので参加希望の有無をお知らせください。（大まかな参加企業数を把握したいと考えております。）</t>
    <rPh sb="0" eb="3">
      <t>ゲンダンカイ</t>
    </rPh>
    <rPh sb="6" eb="8">
      <t>ヨテイ</t>
    </rPh>
    <rPh sb="9" eb="11">
      <t>ケッコウ</t>
    </rPh>
    <rPh sb="15" eb="17">
      <t>サンカ</t>
    </rPh>
    <rPh sb="17" eb="19">
      <t>キボウ</t>
    </rPh>
    <rPh sb="20" eb="22">
      <t>ウム</t>
    </rPh>
    <rPh sb="24" eb="25">
      <t>シ</t>
    </rPh>
    <rPh sb="33" eb="34">
      <t>オオ</t>
    </rPh>
    <rPh sb="37" eb="42">
      <t>サンカキギョウスウ</t>
    </rPh>
    <rPh sb="43" eb="45">
      <t>ハアク</t>
    </rPh>
    <rPh sb="49" eb="50">
      <t>カンガ</t>
    </rPh>
    <phoneticPr fontId="2"/>
  </si>
  <si>
    <t>学校就職説明会についてのアンケート</t>
    <rPh sb="0" eb="2">
      <t>ガッコウ</t>
    </rPh>
    <rPh sb="2" eb="4">
      <t>シュウショク</t>
    </rPh>
    <rPh sb="4" eb="7">
      <t>セツメイカイ</t>
    </rPh>
    <phoneticPr fontId="2"/>
  </si>
  <si>
    <t>後日、正式に参加希望の有無、希望日、参加方法などを確認するメールを送信させていただきますので、大変お手数とは存じますが下記へ連絡先の入力をお願いいたします。
(求人票をご提出いただきましたすべての企業様へ送信予定となっております。）</t>
    <rPh sb="14" eb="17">
      <t>キボウビ</t>
    </rPh>
    <rPh sb="47" eb="49">
      <t>タイヘン</t>
    </rPh>
    <rPh sb="50" eb="52">
      <t>テスウ</t>
    </rPh>
    <rPh sb="54" eb="55">
      <t>ゾン</t>
    </rPh>
    <rPh sb="59" eb="61">
      <t>カキ</t>
    </rPh>
    <rPh sb="62" eb="65">
      <t>レンラクサキ</t>
    </rPh>
    <rPh sb="66" eb="68">
      <t>ニュウリョク</t>
    </rPh>
    <rPh sb="70" eb="71">
      <t>ネガ</t>
    </rPh>
    <rPh sb="80" eb="83">
      <t>キュウジンヒョウ</t>
    </rPh>
    <rPh sb="85" eb="87">
      <t>テイシュツ</t>
    </rPh>
    <rPh sb="98" eb="101">
      <t>キギョウサマ</t>
    </rPh>
    <phoneticPr fontId="2"/>
  </si>
  <si>
    <t>お忙しいところ、多くの項目にご入力いただき誠にありがとうございました。</t>
    <rPh sb="1" eb="2">
      <t>イソガ</t>
    </rPh>
    <rPh sb="8" eb="9">
      <t>オオ</t>
    </rPh>
    <rPh sb="11" eb="13">
      <t>コウモク</t>
    </rPh>
    <rPh sb="15" eb="17">
      <t>ニュウリョク</t>
    </rPh>
    <rPh sb="21" eb="22">
      <t>マコト</t>
    </rPh>
    <phoneticPr fontId="2"/>
  </si>
  <si>
    <t>年度 入学生用</t>
    <rPh sb="0" eb="2">
      <t>ネンド</t>
    </rPh>
    <rPh sb="3" eb="5">
      <t>ニュウガク</t>
    </rPh>
    <rPh sb="5" eb="6">
      <t>セイ</t>
    </rPh>
    <rPh sb="6" eb="7">
      <t>ヨウ</t>
    </rPh>
    <phoneticPr fontId="2"/>
  </si>
  <si>
    <t>1：現地にて対面</t>
    <rPh sb="2" eb="4">
      <t>ゲンチ</t>
    </rPh>
    <rPh sb="6" eb="8">
      <t>タイメン</t>
    </rPh>
    <phoneticPr fontId="2"/>
  </si>
  <si>
    <t>2：WEB</t>
    <phoneticPr fontId="2"/>
  </si>
  <si>
    <t>3：まだわからない</t>
    <phoneticPr fontId="2"/>
  </si>
  <si>
    <t>選択してください。※上記設問で『希望する』を選択した方のみ。</t>
    <rPh sb="10" eb="12">
      <t>ジョウキ</t>
    </rPh>
    <rPh sb="12" eb="14">
      <t>セツモン</t>
    </rPh>
    <rPh sb="16" eb="18">
      <t>キボウ</t>
    </rPh>
    <rPh sb="22" eb="24">
      <t>センタク</t>
    </rPh>
    <rPh sb="26" eb="27">
      <t>カタ</t>
    </rPh>
    <phoneticPr fontId="2"/>
  </si>
  <si>
    <t>奨学金返還支援</t>
    <phoneticPr fontId="2"/>
  </si>
  <si>
    <t>例)企業の奨学金返還支援(代理返還)制度</t>
    <rPh sb="0" eb="1">
      <t>レイ</t>
    </rPh>
    <phoneticPr fontId="2"/>
  </si>
  <si>
    <t>企業名のパンフレットの掲載</t>
    <rPh sb="0" eb="3">
      <t>キギョウメイ</t>
    </rPh>
    <rPh sb="11" eb="13">
      <t>ケイサイ</t>
    </rPh>
    <phoneticPr fontId="2"/>
  </si>
  <si>
    <t>貴社に本校の学生の内定が決定した場合、本校パンフレットに進路先として貴社名の掲載は可能でしょうか？
（可または不可よりご選択ください。）</t>
    <rPh sb="0" eb="2">
      <t>キシャ</t>
    </rPh>
    <rPh sb="3" eb="5">
      <t>ホンコウ</t>
    </rPh>
    <rPh sb="6" eb="8">
      <t>ガクセイ</t>
    </rPh>
    <rPh sb="9" eb="11">
      <t>ナイテイ</t>
    </rPh>
    <rPh sb="12" eb="14">
      <t>ケッテイ</t>
    </rPh>
    <rPh sb="16" eb="18">
      <t>バアイ</t>
    </rPh>
    <rPh sb="19" eb="21">
      <t>ホンコウ</t>
    </rPh>
    <rPh sb="28" eb="31">
      <t>シンロサキ</t>
    </rPh>
    <rPh sb="34" eb="37">
      <t>キシャメイ</t>
    </rPh>
    <rPh sb="38" eb="40">
      <t>ケイサイ</t>
    </rPh>
    <rPh sb="41" eb="43">
      <t>カノウ</t>
    </rPh>
    <rPh sb="51" eb="52">
      <t>カ</t>
    </rPh>
    <rPh sb="55" eb="57">
      <t>フカ</t>
    </rPh>
    <rPh sb="60" eb="62">
      <t>センタク</t>
    </rPh>
    <phoneticPr fontId="2"/>
  </si>
  <si>
    <t>その他</t>
    <phoneticPr fontId="2"/>
  </si>
  <si>
    <t>可、不可をご選択ください。</t>
    <phoneticPr fontId="2"/>
  </si>
  <si>
    <t>奨学金等学費支援</t>
    <rPh sb="3" eb="4">
      <t>ナド</t>
    </rPh>
    <rPh sb="4" eb="6">
      <t>ガクヒ</t>
    </rPh>
    <phoneticPr fontId="2"/>
  </si>
  <si>
    <t>奨学金等学費支援</t>
    <rPh sb="0" eb="3">
      <t>ショウガクキン</t>
    </rPh>
    <rPh sb="3" eb="4">
      <t>ナド</t>
    </rPh>
    <rPh sb="4" eb="6">
      <t>ガクヒ</t>
    </rPh>
    <rPh sb="6" eb="8">
      <t>シエン</t>
    </rPh>
    <phoneticPr fontId="2"/>
  </si>
  <si>
    <t>社員への奨学金代理返還・学費の支援等がありましたらご入力ください。(会社独自の制度も可)</t>
    <rPh sb="0" eb="2">
      <t>シャイン</t>
    </rPh>
    <rPh sb="7" eb="9">
      <t>ダイリ</t>
    </rPh>
    <rPh sb="12" eb="14">
      <t>ガクヒ</t>
    </rPh>
    <rPh sb="15" eb="17">
      <t>シエン</t>
    </rPh>
    <rPh sb="17" eb="18">
      <t>ナド</t>
    </rPh>
    <rPh sb="26" eb="28">
      <t>ニュウリョク</t>
    </rPh>
    <rPh sb="34" eb="36">
      <t>カイシャ</t>
    </rPh>
    <rPh sb="36" eb="38">
      <t>ドクジ</t>
    </rPh>
    <rPh sb="39" eb="41">
      <t>セイド</t>
    </rPh>
    <rPh sb="42" eb="4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</si>
</sst>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h]:mm"/>
    <numFmt numFmtId="177" formatCode="yyyy/m/d;@"/>
    <numFmt numFmtId="178" formatCode="0_ "/>
    <numFmt numFmtId="179" formatCode="yyyy/mm/dd"/>
    <numFmt numFmtId="180" formatCode="General&quot;年&quot;&quot;度&quot;"/>
    <numFmt numFmtId="181" formatCode="0.0"/>
    <numFmt numFmtId="182" formatCode="0_ ;[Red]\-0\ "/>
    <numFmt numFmtId="183" formatCode="General&quot; 人&quot;"/>
    <numFmt numFmtId="184" formatCode="yyyy&quot;月&quot;mm&quot;月&quot;dd&quot;日&quot;"/>
    <numFmt numFmtId="185" formatCode="General&quot; 分&quot;"/>
    <numFmt numFmtId="186" formatCode="General&quot; 日&quot;"/>
    <numFmt numFmtId="187" formatCode="General&quot; 名&quot;"/>
    <numFmt numFmtId="188" formatCode="General&quot; 歳&quot;"/>
    <numFmt numFmtId="189" formatCode="General&quot; ヶ月&quot;"/>
    <numFmt numFmtId="190" formatCode="General\ &quot;　歳&quot;"/>
    <numFmt numFmtId="191" formatCode="General&quot; 年&quot;"/>
    <numFmt numFmtId="192" formatCode="&quot;(&quot;General&quot;)&quot;"/>
    <numFmt numFmtId="193" formatCode="General&quot; 時間&quot;"/>
    <numFmt numFmtId="194" formatCode="General&quot;　人&quot;"/>
    <numFmt numFmtId="195" formatCode="#,###&quot; 円&quot;"/>
    <numFmt numFmtId="196" formatCode="General\ &quot;年&quot;&quot;度&quot;"/>
  </numFmts>
  <fonts count="4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BIZ UDゴシック"/>
      <family val="3"/>
      <charset val="128"/>
    </font>
    <font>
      <sz val="8"/>
      <color theme="1"/>
      <name val="メイリオ"/>
      <family val="3"/>
      <charset val="128"/>
    </font>
    <font>
      <sz val="8"/>
      <color theme="1"/>
      <name val="游ゴシック"/>
      <family val="2"/>
      <charset val="128"/>
      <scheme val="minor"/>
    </font>
    <font>
      <sz val="8"/>
      <color theme="1"/>
      <name val="BIZ UDゴシック"/>
      <family val="3"/>
      <charset val="128"/>
    </font>
    <font>
      <sz val="8"/>
      <name val="BIZ UDゴシック"/>
      <family val="3"/>
      <charset val="128"/>
    </font>
    <font>
      <sz val="9"/>
      <color theme="1"/>
      <name val="メイリオ"/>
      <family val="3"/>
      <charset val="128"/>
    </font>
    <font>
      <sz val="11"/>
      <color theme="1"/>
      <name val="Agency FB"/>
      <family val="2"/>
    </font>
    <font>
      <sz val="8"/>
      <color theme="1"/>
      <name val="Agency FB"/>
      <family val="2"/>
    </font>
    <font>
      <b/>
      <sz val="11"/>
      <color theme="0"/>
      <name val="BIZ UDPゴシック"/>
      <family val="3"/>
      <charset val="128"/>
    </font>
    <font>
      <sz val="8"/>
      <color theme="8" tint="-0.249977111117893"/>
      <name val="メイリオ"/>
      <family val="3"/>
      <charset val="128"/>
    </font>
    <font>
      <sz val="11"/>
      <color theme="3" tint="-0.499984740745262"/>
      <name val="游ゴシック"/>
      <family val="2"/>
      <charset val="128"/>
      <scheme val="minor"/>
    </font>
    <font>
      <sz val="9"/>
      <color theme="3" tint="-0.499984740745262"/>
      <name val="BIZ UDゴシック"/>
      <family val="3"/>
      <charset val="128"/>
    </font>
    <font>
      <sz val="7"/>
      <color theme="3" tint="-0.499984740745262"/>
      <name val="BIZ UDゴシック"/>
      <family val="3"/>
      <charset val="128"/>
    </font>
    <font>
      <sz val="11"/>
      <color theme="3" tint="-0.499984740745262"/>
      <name val="BIZ UDゴシック"/>
      <family val="3"/>
      <charset val="128"/>
    </font>
    <font>
      <sz val="11"/>
      <color theme="1"/>
      <name val="Meiryo UI"/>
      <family val="3"/>
      <charset val="128"/>
    </font>
    <font>
      <sz val="11"/>
      <color theme="1"/>
      <name val="Gill Sans MT Condensed"/>
      <family val="2"/>
    </font>
    <font>
      <sz val="8"/>
      <color theme="3" tint="-0.499984740745262"/>
      <name val="BIZ UDゴシック"/>
      <family val="3"/>
      <charset val="128"/>
    </font>
    <font>
      <sz val="9"/>
      <color theme="3" tint="-0.499984740745262"/>
      <name val="HG丸ｺﾞｼｯｸM-PRO"/>
      <family val="3"/>
      <charset val="128"/>
    </font>
    <font>
      <sz val="9"/>
      <color theme="1"/>
      <name val="HG丸ｺﾞｼｯｸM-PRO"/>
      <family val="3"/>
      <charset val="128"/>
    </font>
    <font>
      <sz val="8"/>
      <color theme="3" tint="-0.499984740745262"/>
      <name val="HG丸ｺﾞｼｯｸM-PRO"/>
      <family val="3"/>
      <charset val="128"/>
    </font>
    <font>
      <sz val="7.5"/>
      <color theme="3" tint="-0.499984740745262"/>
      <name val="HG丸ｺﾞｼｯｸM-PRO"/>
      <family val="3"/>
      <charset val="128"/>
    </font>
    <font>
      <sz val="7.5"/>
      <color theme="3" tint="-0.499984740745262"/>
      <name val="BIZ UDゴシック"/>
      <family val="3"/>
      <charset val="128"/>
    </font>
    <font>
      <sz val="7.5"/>
      <color theme="1"/>
      <name val="BIZ UDゴシック"/>
      <family val="3"/>
      <charset val="128"/>
    </font>
    <font>
      <sz val="7.5"/>
      <color theme="1"/>
      <name val="HG丸ｺﾞｼｯｸM-PRO"/>
      <family val="3"/>
      <charset val="128"/>
    </font>
    <font>
      <sz val="11"/>
      <color theme="1"/>
      <name val="HG丸ｺﾞｼｯｸM-PRO"/>
      <family val="3"/>
      <charset val="128"/>
    </font>
    <font>
      <sz val="8"/>
      <color theme="3" tint="-0.499984740745262"/>
      <name val="メイリオ"/>
      <family val="3"/>
      <charset val="128"/>
    </font>
    <font>
      <sz val="12"/>
      <color theme="1"/>
      <name val="HG丸ｺﾞｼｯｸM-PRO"/>
      <family val="3"/>
      <charset val="128"/>
    </font>
    <font>
      <sz val="12"/>
      <color theme="3" tint="-0.499984740745262"/>
      <name val="HG丸ｺﾞｼｯｸM-PRO"/>
      <family val="3"/>
      <charset val="128"/>
    </font>
    <font>
      <sz val="14"/>
      <color theme="3" tint="-0.499984740745262"/>
      <name val="HG丸ｺﾞｼｯｸM-PRO"/>
      <family val="3"/>
      <charset val="128"/>
    </font>
    <font>
      <sz val="10"/>
      <color theme="3" tint="-0.499984740745262"/>
      <name val="メイリオ"/>
      <family val="3"/>
      <charset val="128"/>
    </font>
    <font>
      <sz val="10"/>
      <color theme="1"/>
      <name val="メイリオ"/>
      <family val="3"/>
      <charset val="128"/>
    </font>
    <font>
      <b/>
      <sz val="14"/>
      <color theme="3" tint="-0.499984740745262"/>
      <name val="HG丸ｺﾞｼｯｸM-PRO"/>
      <family val="3"/>
      <charset val="128"/>
    </font>
    <font>
      <b/>
      <sz val="8"/>
      <color theme="0"/>
      <name val="BIZ UDゴシック"/>
      <family val="3"/>
      <charset val="128"/>
    </font>
    <font>
      <u/>
      <sz val="11"/>
      <color theme="10"/>
      <name val="游ゴシック"/>
      <family val="2"/>
      <charset val="128"/>
      <scheme val="minor"/>
    </font>
    <font>
      <sz val="8"/>
      <color theme="1"/>
      <name val="Meiryo UI"/>
      <family val="3"/>
      <charset val="128"/>
    </font>
    <font>
      <sz val="10"/>
      <color theme="1"/>
      <name val="BIZ UDゴシック"/>
      <family val="3"/>
      <charset val="128"/>
    </font>
    <font>
      <sz val="8"/>
      <color theme="8" tint="-0.249977111117893"/>
      <name val="BIZ UDゴシック"/>
      <family val="3"/>
      <charset val="128"/>
    </font>
    <font>
      <sz val="11"/>
      <color theme="3" tint="-0.499984740745262"/>
      <name val="Meiryo UI"/>
      <family val="3"/>
      <charset val="128"/>
    </font>
    <font>
      <sz val="10"/>
      <color theme="1"/>
      <name val="Meiryo UI"/>
      <family val="3"/>
      <charset val="128"/>
    </font>
    <font>
      <sz val="16"/>
      <color theme="3" tint="-0.499984740745262"/>
      <name val="HG丸ｺﾞｼｯｸM-PRO"/>
      <family val="3"/>
      <charset val="128"/>
    </font>
    <font>
      <sz val="8"/>
      <name val="メイリオ"/>
      <family val="3"/>
      <charset val="128"/>
    </font>
    <font>
      <sz val="9"/>
      <color rgb="FFFF0000"/>
      <name val="BIZ UDゴシック"/>
      <family val="3"/>
      <charset val="128"/>
    </font>
    <font>
      <b/>
      <sz val="9"/>
      <color indexed="16"/>
      <name val="BIZ UDゴシック"/>
      <family val="3"/>
      <charset val="128"/>
    </font>
    <font>
      <b/>
      <sz val="13"/>
      <color rgb="FFFF0000"/>
      <name val="Meiryo UI"/>
      <family val="3"/>
      <charset val="128"/>
    </font>
    <font>
      <sz val="11"/>
      <color theme="1"/>
      <name val="BIZ UDゴシック"/>
      <family val="3"/>
      <charset val="128"/>
    </font>
    <font>
      <b/>
      <sz val="8"/>
      <color theme="8" tint="-0.249977111117893"/>
      <name val="メイリオ"/>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EF3"/>
        <bgColor indexed="64"/>
      </patternFill>
    </fill>
    <fill>
      <patternFill patternType="solid">
        <fgColor rgb="FFF3F6F7"/>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rgb="FFE8F0E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466">
    <border>
      <left/>
      <right/>
      <top/>
      <bottom/>
      <diagonal/>
    </border>
    <border>
      <left/>
      <right style="hair">
        <color indexed="64"/>
      </right>
      <top style="hair">
        <color auto="1"/>
      </top>
      <bottom style="hair">
        <color indexed="64"/>
      </bottom>
      <diagonal/>
    </border>
    <border>
      <left style="hair">
        <color indexed="64"/>
      </left>
      <right style="hair">
        <color indexed="64"/>
      </right>
      <top/>
      <bottom/>
      <diagonal/>
    </border>
    <border>
      <left/>
      <right style="hair">
        <color indexed="64"/>
      </right>
      <top/>
      <bottom/>
      <diagonal/>
    </border>
    <border>
      <left/>
      <right/>
      <top/>
      <bottom style="dashed">
        <color theme="3" tint="0.39997558519241921"/>
      </bottom>
      <diagonal/>
    </border>
    <border>
      <left/>
      <right/>
      <top style="thin">
        <color theme="3" tint="0.39994506668294322"/>
      </top>
      <bottom style="thin">
        <color theme="3" tint="0.39994506668294322"/>
      </bottom>
      <diagonal/>
    </border>
    <border>
      <left/>
      <right/>
      <top style="hair">
        <color theme="3" tint="0.39997558519241921"/>
      </top>
      <bottom style="hair">
        <color theme="3" tint="0.39997558519241921"/>
      </bottom>
      <diagonal/>
    </border>
    <border>
      <left/>
      <right style="hair">
        <color theme="3" tint="0.39997558519241921"/>
      </right>
      <top/>
      <bottom/>
      <diagonal/>
    </border>
    <border>
      <left/>
      <right/>
      <top/>
      <bottom style="thin">
        <color theme="3" tint="0.39994506668294322"/>
      </bottom>
      <diagonal/>
    </border>
    <border>
      <left/>
      <right/>
      <top style="medium">
        <color theme="3" tint="0.39997558519241921"/>
      </top>
      <bottom style="thin">
        <color theme="3" tint="0.39994506668294322"/>
      </bottom>
      <diagonal/>
    </border>
    <border>
      <left/>
      <right style="medium">
        <color theme="3" tint="0.39997558519241921"/>
      </right>
      <top style="medium">
        <color theme="3" tint="0.39997558519241921"/>
      </top>
      <bottom style="thin">
        <color theme="3" tint="0.39994506668294322"/>
      </bottom>
      <diagonal/>
    </border>
    <border>
      <left/>
      <right style="medium">
        <color theme="3" tint="0.39997558519241921"/>
      </right>
      <top style="thin">
        <color theme="3" tint="0.39994506668294322"/>
      </top>
      <bottom style="thin">
        <color theme="3" tint="0.39994506668294322"/>
      </bottom>
      <diagonal/>
    </border>
    <border>
      <left/>
      <right style="medium">
        <color theme="3" tint="0.39997558519241921"/>
      </right>
      <top/>
      <bottom style="thin">
        <color theme="3" tint="0.39994506668294322"/>
      </bottom>
      <diagonal/>
    </border>
    <border>
      <left style="medium">
        <color theme="3" tint="0.39997558519241921"/>
      </left>
      <right/>
      <top style="medium">
        <color theme="3" tint="0.39997558519241921"/>
      </top>
      <bottom/>
      <diagonal/>
    </border>
    <border>
      <left style="medium">
        <color theme="3" tint="0.39997558519241921"/>
      </left>
      <right/>
      <top/>
      <bottom/>
      <diagonal/>
    </border>
    <border>
      <left style="medium">
        <color theme="3" tint="0.39997558519241921"/>
      </left>
      <right/>
      <top/>
      <bottom style="medium">
        <color theme="3" tint="0.39997558519241921"/>
      </bottom>
      <diagonal/>
    </border>
    <border>
      <left/>
      <right style="medium">
        <color theme="3" tint="0.39997558519241921"/>
      </right>
      <top style="hair">
        <color theme="3" tint="0.39997558519241921"/>
      </top>
      <bottom style="hair">
        <color theme="3" tint="0.39997558519241921"/>
      </bottom>
      <diagonal/>
    </border>
    <border>
      <left/>
      <right style="medium">
        <color theme="3" tint="0.39997558519241921"/>
      </right>
      <top/>
      <bottom/>
      <diagonal/>
    </border>
    <border>
      <left/>
      <right/>
      <top/>
      <bottom style="hair">
        <color theme="3" tint="0.39997558519241921"/>
      </bottom>
      <diagonal/>
    </border>
    <border>
      <left/>
      <right style="medium">
        <color theme="3" tint="0.39997558519241921"/>
      </right>
      <top/>
      <bottom style="hair">
        <color theme="3" tint="0.39997558519241921"/>
      </bottom>
      <diagonal/>
    </border>
    <border>
      <left/>
      <right style="hair">
        <color theme="3" tint="0.39997558519241921"/>
      </right>
      <top/>
      <bottom style="thin">
        <color theme="3" tint="0.39994506668294322"/>
      </bottom>
      <diagonal/>
    </border>
    <border>
      <left/>
      <right/>
      <top style="thin">
        <color theme="3" tint="0.39994506668294322"/>
      </top>
      <bottom/>
      <diagonal/>
    </border>
    <border>
      <left/>
      <right/>
      <top style="thin">
        <color theme="3" tint="0.39994506668294322"/>
      </top>
      <bottom style="hair">
        <color theme="3" tint="0.39994506668294322"/>
      </bottom>
      <diagonal/>
    </border>
    <border>
      <left/>
      <right style="medium">
        <color theme="3" tint="0.39997558519241921"/>
      </right>
      <top style="thin">
        <color theme="3" tint="0.39994506668294322"/>
      </top>
      <bottom style="hair">
        <color theme="3" tint="0.39994506668294322"/>
      </bottom>
      <diagonal/>
    </border>
    <border>
      <left/>
      <right style="medium">
        <color theme="3" tint="0.39997558519241921"/>
      </right>
      <top style="hair">
        <color theme="3" tint="0.39994506668294322"/>
      </top>
      <bottom style="thin">
        <color theme="3" tint="0.39994506668294322"/>
      </bottom>
      <diagonal/>
    </border>
    <border>
      <left/>
      <right style="medium">
        <color theme="3" tint="0.39997558519241921"/>
      </right>
      <top/>
      <bottom style="hair">
        <color theme="3" tint="0.39994506668294322"/>
      </bottom>
      <diagonal/>
    </border>
    <border>
      <left/>
      <right/>
      <top/>
      <bottom style="hair">
        <color theme="3" tint="0.39994506668294322"/>
      </bottom>
      <diagonal/>
    </border>
    <border>
      <left/>
      <right/>
      <top style="hair">
        <color theme="3" tint="0.39994506668294322"/>
      </top>
      <bottom style="hair">
        <color theme="3" tint="0.39994506668294322"/>
      </bottom>
      <diagonal/>
    </border>
    <border>
      <left/>
      <right style="medium">
        <color theme="3" tint="0.39997558519241921"/>
      </right>
      <top style="hair">
        <color theme="3" tint="0.39994506668294322"/>
      </top>
      <bottom style="hair">
        <color theme="3" tint="0.39994506668294322"/>
      </bottom>
      <diagonal/>
    </border>
    <border>
      <left/>
      <right/>
      <top style="medium">
        <color theme="3" tint="0.39997558519241921"/>
      </top>
      <bottom/>
      <diagonal/>
    </border>
    <border>
      <left/>
      <right/>
      <top/>
      <bottom style="medium">
        <color theme="3" tint="0.39997558519241921"/>
      </bottom>
      <diagonal/>
    </border>
    <border>
      <left/>
      <right style="medium">
        <color theme="3" tint="0.39997558519241921"/>
      </right>
      <top/>
      <bottom style="medium">
        <color theme="3" tint="0.39997558519241921"/>
      </bottom>
      <diagonal/>
    </border>
    <border>
      <left style="hair">
        <color theme="3" tint="0.39994506668294322"/>
      </left>
      <right style="medium">
        <color theme="3" tint="0.39997558519241921"/>
      </right>
      <top style="thin">
        <color theme="3" tint="0.39994506668294322"/>
      </top>
      <bottom style="hair">
        <color theme="3" tint="0.39994506668294322"/>
      </bottom>
      <diagonal/>
    </border>
    <border>
      <left/>
      <right style="medium">
        <color theme="3" tint="0.39997558519241921"/>
      </right>
      <top/>
      <bottom style="thin">
        <color theme="3" tint="0.39997558519241921"/>
      </bottom>
      <diagonal/>
    </border>
    <border>
      <left style="hair">
        <color theme="3" tint="0.39994506668294322"/>
      </left>
      <right style="medium">
        <color theme="3" tint="0.39997558519241921"/>
      </right>
      <top style="hair">
        <color theme="3" tint="0.39994506668294322"/>
      </top>
      <bottom style="hair">
        <color theme="3" tint="0.39994506668294322"/>
      </bottom>
      <diagonal/>
    </border>
    <border>
      <left style="hair">
        <color theme="3" tint="0.39994506668294322"/>
      </left>
      <right style="medium">
        <color theme="3" tint="0.39997558519241921"/>
      </right>
      <top style="hair">
        <color theme="3" tint="0.39994506668294322"/>
      </top>
      <bottom style="medium">
        <color theme="3" tint="0.39997558519241921"/>
      </bottom>
      <diagonal/>
    </border>
    <border>
      <left/>
      <right/>
      <top style="hair">
        <color theme="3" tint="0.39994506668294322"/>
      </top>
      <bottom style="medium">
        <color theme="3" tint="0.39997558519241921"/>
      </bottom>
      <diagonal/>
    </border>
    <border>
      <left/>
      <right/>
      <top style="medium">
        <color theme="3" tint="0.39997558519241921"/>
      </top>
      <bottom style="hair">
        <color theme="3" tint="0.39997558519241921"/>
      </bottom>
      <diagonal/>
    </border>
    <border>
      <left/>
      <right style="medium">
        <color theme="3" tint="0.39997558519241921"/>
      </right>
      <top style="medium">
        <color theme="3" tint="0.39997558519241921"/>
      </top>
      <bottom style="hair">
        <color theme="3" tint="0.39997558519241921"/>
      </bottom>
      <diagonal/>
    </border>
    <border>
      <left style="medium">
        <color theme="3" tint="0.39997558519241921"/>
      </left>
      <right/>
      <top style="hair">
        <color theme="3" tint="0.39994506668294322"/>
      </top>
      <bottom style="medium">
        <color theme="3" tint="0.39997558519241921"/>
      </bottom>
      <diagonal/>
    </border>
    <border>
      <left/>
      <right style="hair">
        <color theme="3" tint="0.39997558519241921"/>
      </right>
      <top style="hair">
        <color theme="3" tint="0.39997558519241921"/>
      </top>
      <bottom style="hair">
        <color theme="3" tint="0.39997558519241921"/>
      </bottom>
      <diagonal/>
    </border>
    <border>
      <left/>
      <right style="hair">
        <color theme="3" tint="0.39994506668294322"/>
      </right>
      <top style="thin">
        <color theme="3" tint="0.39994506668294322"/>
      </top>
      <bottom/>
      <diagonal/>
    </border>
    <border>
      <left/>
      <right style="hair">
        <color theme="3" tint="0.39994506668294322"/>
      </right>
      <top/>
      <bottom/>
      <diagonal/>
    </border>
    <border>
      <left style="hair">
        <color theme="3" tint="0.39994506668294322"/>
      </left>
      <right style="medium">
        <color theme="3" tint="0.39997558519241921"/>
      </right>
      <top style="medium">
        <color theme="3" tint="0.39997558519241921"/>
      </top>
      <bottom style="hair">
        <color theme="3" tint="0.39994506668294322"/>
      </bottom>
      <diagonal/>
    </border>
    <border>
      <left style="hair">
        <color theme="3" tint="0.39997558519241921"/>
      </left>
      <right style="medium">
        <color theme="3" tint="0.39997558519241921"/>
      </right>
      <top style="hair">
        <color theme="3" tint="0.39997558519241921"/>
      </top>
      <bottom style="hair">
        <color theme="3" tint="0.39997558519241921"/>
      </bottom>
      <diagonal/>
    </border>
    <border>
      <left/>
      <right/>
      <top style="thin">
        <color theme="3" tint="0.39997558519241921"/>
      </top>
      <bottom style="thin">
        <color theme="3" tint="0.39997558519241921"/>
      </bottom>
      <diagonal/>
    </border>
    <border>
      <left/>
      <right/>
      <top style="thin">
        <color theme="3" tint="0.39997558519241921"/>
      </top>
      <bottom style="hair">
        <color theme="3" tint="0.39994506668294322"/>
      </bottom>
      <diagonal/>
    </border>
    <border>
      <left/>
      <right/>
      <top style="hair">
        <color theme="3" tint="0.39994506668294322"/>
      </top>
      <bottom style="thin">
        <color theme="3" tint="0.39997558519241921"/>
      </bottom>
      <diagonal/>
    </border>
    <border>
      <left style="hair">
        <color theme="3" tint="0.39994506668294322"/>
      </left>
      <right style="hair">
        <color theme="3" tint="0.39994506668294322"/>
      </right>
      <top style="hair">
        <color theme="3" tint="0.39994506668294322"/>
      </top>
      <bottom style="hair">
        <color theme="3" tint="0.39994506668294322"/>
      </bottom>
      <diagonal/>
    </border>
    <border>
      <left/>
      <right style="medium">
        <color theme="3" tint="0.39997558519241921"/>
      </right>
      <top style="hair">
        <color theme="3" tint="0.39994506668294322"/>
      </top>
      <bottom style="thin">
        <color theme="3" tint="0.39997558519241921"/>
      </bottom>
      <diagonal/>
    </border>
    <border>
      <left/>
      <right style="hair">
        <color theme="3" tint="0.39997558519241921"/>
      </right>
      <top/>
      <bottom style="medium">
        <color theme="3" tint="0.39997558519241921"/>
      </bottom>
      <diagonal/>
    </border>
    <border>
      <left style="hair">
        <color theme="3" tint="0.39997558519241921"/>
      </left>
      <right style="medium">
        <color theme="3" tint="0.39997558519241921"/>
      </right>
      <top style="thin">
        <color theme="3" tint="0.39994506668294322"/>
      </top>
      <bottom style="hair">
        <color theme="3" tint="0.39997558519241921"/>
      </bottom>
      <diagonal/>
    </border>
    <border>
      <left/>
      <right/>
      <top/>
      <bottom style="thin">
        <color theme="3" tint="0.39997558519241921"/>
      </bottom>
      <diagonal/>
    </border>
    <border>
      <left/>
      <right/>
      <top style="hair">
        <color theme="3" tint="0.39997558519241921"/>
      </top>
      <bottom style="dashed">
        <color theme="3" tint="0.39997558519241921"/>
      </bottom>
      <diagonal/>
    </border>
    <border>
      <left/>
      <right style="medium">
        <color theme="3" tint="0.39997558519241921"/>
      </right>
      <top style="hair">
        <color theme="3" tint="0.39997558519241921"/>
      </top>
      <bottom style="dashed">
        <color theme="3" tint="0.39997558519241921"/>
      </bottom>
      <diagonal/>
    </border>
    <border>
      <left style="hair">
        <color theme="3" tint="0.39997558519241921"/>
      </left>
      <right style="medium">
        <color theme="3" tint="0.39997558519241921"/>
      </right>
      <top/>
      <bottom style="hair">
        <color theme="3" tint="0.39994506668294322"/>
      </bottom>
      <diagonal/>
    </border>
    <border>
      <left style="hair">
        <color theme="3" tint="0.39997558519241921"/>
      </left>
      <right style="medium">
        <color theme="3" tint="0.39997558519241921"/>
      </right>
      <top/>
      <bottom style="dashed">
        <color theme="3" tint="0.39997558519241921"/>
      </bottom>
      <diagonal/>
    </border>
    <border>
      <left style="hair">
        <color theme="3" tint="0.39997558519241921"/>
      </left>
      <right style="medium">
        <color theme="3" tint="0.39997558519241921"/>
      </right>
      <top/>
      <bottom style="medium">
        <color theme="3" tint="0.39997558519241921"/>
      </bottom>
      <diagonal/>
    </border>
    <border>
      <left style="hair">
        <color theme="3" tint="0.39997558519241921"/>
      </left>
      <right style="medium">
        <color theme="3" tint="0.39997558519241921"/>
      </right>
      <top style="hair">
        <color theme="3" tint="0.39994506668294322"/>
      </top>
      <bottom style="medium">
        <color theme="3" tint="0.39997558519241921"/>
      </bottom>
      <diagonal/>
    </border>
    <border>
      <left style="hair">
        <color theme="3" tint="0.39997558519241921"/>
      </left>
      <right style="medium">
        <color theme="3" tint="0.39997558519241921"/>
      </right>
      <top style="hair">
        <color theme="3" tint="0.39994506668294322"/>
      </top>
      <bottom style="thin">
        <color theme="3" tint="0.39994506668294322"/>
      </bottom>
      <diagonal/>
    </border>
    <border>
      <left style="hair">
        <color theme="3" tint="0.39997558519241921"/>
      </left>
      <right style="medium">
        <color theme="3" tint="0.39997558519241921"/>
      </right>
      <top/>
      <bottom style="thin">
        <color theme="3" tint="0.39997558519241921"/>
      </bottom>
      <diagonal/>
    </border>
    <border>
      <left style="hair">
        <color theme="3" tint="0.39997558519241921"/>
      </left>
      <right style="medium">
        <color theme="3" tint="0.39997558519241921"/>
      </right>
      <top/>
      <bottom/>
      <diagonal/>
    </border>
    <border>
      <left style="hair">
        <color theme="3" tint="0.39997558519241921"/>
      </left>
      <right style="medium">
        <color theme="3" tint="0.39997558519241921"/>
      </right>
      <top style="hair">
        <color theme="3" tint="0.39994506668294322"/>
      </top>
      <bottom style="hair">
        <color theme="3" tint="0.39994506668294322"/>
      </bottom>
      <diagonal/>
    </border>
    <border>
      <left/>
      <right style="hair">
        <color theme="3" tint="0.39994506668294322"/>
      </right>
      <top style="hair">
        <color theme="3" tint="0.39994506668294322"/>
      </top>
      <bottom style="hair">
        <color theme="3" tint="0.39994506668294322"/>
      </bottom>
      <diagonal/>
    </border>
    <border>
      <left/>
      <right style="hair">
        <color indexed="64"/>
      </right>
      <top/>
      <bottom style="double">
        <color theme="3" tint="0.39997558519241921"/>
      </bottom>
      <diagonal/>
    </border>
    <border>
      <left/>
      <right/>
      <top/>
      <bottom style="double">
        <color theme="3" tint="0.39997558519241921"/>
      </bottom>
      <diagonal/>
    </border>
    <border>
      <left/>
      <right style="medium">
        <color theme="3" tint="0.39997558519241921"/>
      </right>
      <top/>
      <bottom style="double">
        <color theme="3" tint="0.39997558519241921"/>
      </bottom>
      <diagonal/>
    </border>
    <border>
      <left/>
      <right/>
      <top style="hair">
        <color theme="3" tint="0.39997558519241921"/>
      </top>
      <bottom style="double">
        <color theme="3" tint="0.39997558519241921"/>
      </bottom>
      <diagonal/>
    </border>
    <border>
      <left/>
      <right style="medium">
        <color theme="3" tint="0.39997558519241921"/>
      </right>
      <top style="hair">
        <color theme="3" tint="0.39997558519241921"/>
      </top>
      <bottom style="double">
        <color theme="3" tint="0.39997558519241921"/>
      </bottom>
      <diagonal/>
    </border>
    <border>
      <left/>
      <right style="medium">
        <color theme="3" tint="0.39997558519241921"/>
      </right>
      <top style="double">
        <color theme="3" tint="0.39997558519241921"/>
      </top>
      <bottom style="double">
        <color theme="3" tint="0.39997558519241921"/>
      </bottom>
      <diagonal/>
    </border>
    <border>
      <left/>
      <right/>
      <top style="double">
        <color theme="3" tint="0.39997558519241921"/>
      </top>
      <bottom style="double">
        <color theme="3" tint="0.39997558519241921"/>
      </bottom>
      <diagonal/>
    </border>
    <border>
      <left/>
      <right style="medium">
        <color theme="3" tint="0.39997558519241921"/>
      </right>
      <top style="thin">
        <color theme="3" tint="0.39997558519241921"/>
      </top>
      <bottom style="double">
        <color theme="3" tint="0.39997558519241921"/>
      </bottom>
      <diagonal/>
    </border>
    <border>
      <left/>
      <right/>
      <top style="thin">
        <color theme="3" tint="0.39997558519241921"/>
      </top>
      <bottom style="double">
        <color theme="3" tint="0.39997558519241921"/>
      </bottom>
      <diagonal/>
    </border>
    <border>
      <left/>
      <right/>
      <top style="hair">
        <color theme="3" tint="0.39994506668294322"/>
      </top>
      <bottom style="double">
        <color theme="3" tint="0.39997558519241921"/>
      </bottom>
      <diagonal/>
    </border>
    <border>
      <left/>
      <right style="medium">
        <color theme="3" tint="0.39997558519241921"/>
      </right>
      <top style="hair">
        <color theme="3" tint="0.39994506668294322"/>
      </top>
      <bottom style="double">
        <color theme="3" tint="0.39997558519241921"/>
      </bottom>
      <diagonal/>
    </border>
    <border>
      <left style="hair">
        <color theme="3" tint="0.39994506668294322"/>
      </left>
      <right style="medium">
        <color theme="3" tint="0.39997558519241921"/>
      </right>
      <top style="hair">
        <color theme="3" tint="0.39994506668294322"/>
      </top>
      <bottom style="double">
        <color theme="3" tint="0.39997558519241921"/>
      </bottom>
      <diagonal/>
    </border>
    <border>
      <left style="hair">
        <color theme="3" tint="0.39997558519241921"/>
      </left>
      <right style="medium">
        <color theme="3" tint="0.39997558519241921"/>
      </right>
      <top/>
      <bottom style="double">
        <color theme="3" tint="0.39997558519241921"/>
      </bottom>
      <diagonal/>
    </border>
    <border>
      <left style="hair">
        <color theme="3" tint="0.39997558519241921"/>
      </left>
      <right style="medium">
        <color theme="3" tint="0.39997558519241921"/>
      </right>
      <top/>
      <bottom style="hair">
        <color theme="3" tint="0.39997558519241921"/>
      </bottom>
      <diagonal/>
    </border>
    <border>
      <left style="hair">
        <color theme="3" tint="0.39997558519241921"/>
      </left>
      <right style="medium">
        <color theme="3" tint="0.39997558519241921"/>
      </right>
      <top style="hair">
        <color theme="3" tint="0.39994506668294322"/>
      </top>
      <bottom style="double">
        <color theme="3" tint="0.39997558519241921"/>
      </bottom>
      <diagonal/>
    </border>
    <border>
      <left/>
      <right style="hair">
        <color theme="3" tint="0.39997558519241921"/>
      </right>
      <top/>
      <bottom style="double">
        <color theme="3" tint="0.39997558519241921"/>
      </bottom>
      <diagonal/>
    </border>
    <border>
      <left style="medium">
        <color theme="3" tint="0.39997558519241921"/>
      </left>
      <right/>
      <top/>
      <bottom style="hair">
        <color theme="3" tint="0.39997558519241921"/>
      </bottom>
      <diagonal/>
    </border>
    <border>
      <left/>
      <right style="medium">
        <color theme="3" tint="0.39997558519241921"/>
      </right>
      <top style="thin">
        <color theme="3" tint="0.39994506668294322"/>
      </top>
      <bottom style="double">
        <color theme="3" tint="0.39997558519241921"/>
      </bottom>
      <diagonal/>
    </border>
    <border>
      <left/>
      <right/>
      <top style="thin">
        <color theme="3" tint="0.39994506668294322"/>
      </top>
      <bottom style="double">
        <color theme="3" tint="0.39997558519241921"/>
      </bottom>
      <diagonal/>
    </border>
    <border>
      <left/>
      <right style="hair">
        <color theme="3" tint="0.39997558519241921"/>
      </right>
      <top style="double">
        <color theme="3" tint="0.39997558519241921"/>
      </top>
      <bottom/>
      <diagonal/>
    </border>
    <border>
      <left style="hair">
        <color theme="3" tint="0.39997558519241921"/>
      </left>
      <right style="medium">
        <color theme="3" tint="0.39997558519241921"/>
      </right>
      <top style="double">
        <color theme="3" tint="0.39997558519241921"/>
      </top>
      <bottom style="hair">
        <color theme="3" tint="0.39997558519241921"/>
      </bottom>
      <diagonal/>
    </border>
    <border>
      <left/>
      <right style="hair">
        <color theme="3" tint="0.39994506668294322"/>
      </right>
      <top style="medium">
        <color theme="3" tint="0.39997558519241921"/>
      </top>
      <bottom style="hair">
        <color theme="3" tint="0.39994506668294322"/>
      </bottom>
      <diagonal/>
    </border>
    <border>
      <left style="hair">
        <color indexed="64"/>
      </left>
      <right/>
      <top style="hair">
        <color theme="3" tint="0.39994506668294322"/>
      </top>
      <bottom style="hair">
        <color theme="3" tint="0.39994506668294322"/>
      </bottom>
      <diagonal/>
    </border>
    <border>
      <left/>
      <right/>
      <top style="medium">
        <color theme="3" tint="0.39997558519241921"/>
      </top>
      <bottom style="hair">
        <color theme="3" tint="0.39994506668294322"/>
      </bottom>
      <diagonal/>
    </border>
    <border>
      <left/>
      <right style="hair">
        <color theme="3" tint="0.39994506668294322"/>
      </right>
      <top/>
      <bottom style="double">
        <color theme="3" tint="0.39997558519241921"/>
      </bottom>
      <diagonal/>
    </border>
    <border>
      <left/>
      <right style="hair">
        <color indexed="64"/>
      </right>
      <top style="hair">
        <color theme="3" tint="0.39994506668294322"/>
      </top>
      <bottom style="hair">
        <color theme="3" tint="0.39994506668294322"/>
      </bottom>
      <diagonal/>
    </border>
    <border>
      <left/>
      <right/>
      <top style="hair">
        <color theme="3" tint="0.39994506668294322"/>
      </top>
      <bottom/>
      <diagonal/>
    </border>
    <border>
      <left/>
      <right style="hair">
        <color theme="3" tint="0.39997558519241921"/>
      </right>
      <top style="thin">
        <color theme="3" tint="0.39997558519241921"/>
      </top>
      <bottom style="hair">
        <color theme="3" tint="0.39994506668294322"/>
      </bottom>
      <diagonal/>
    </border>
    <border>
      <left/>
      <right/>
      <top style="double">
        <color theme="3" tint="0.39997558519241921"/>
      </top>
      <bottom style="hair">
        <color theme="3" tint="0.39994506668294322"/>
      </bottom>
      <diagonal/>
    </border>
    <border>
      <left/>
      <right style="medium">
        <color theme="3" tint="0.39997558519241921"/>
      </right>
      <top style="double">
        <color theme="3" tint="0.39997558519241921"/>
      </top>
      <bottom style="hair">
        <color theme="3" tint="0.39994506668294322"/>
      </bottom>
      <diagonal/>
    </border>
    <border>
      <left/>
      <right style="hair">
        <color indexed="64"/>
      </right>
      <top style="double">
        <color theme="3" tint="0.39997558519241921"/>
      </top>
      <bottom/>
      <diagonal/>
    </border>
    <border>
      <left/>
      <right/>
      <top style="double">
        <color theme="3" tint="0.39997558519241921"/>
      </top>
      <bottom/>
      <diagonal/>
    </border>
    <border>
      <left/>
      <right/>
      <top style="hair">
        <color theme="3" tint="0.39991454817346722"/>
      </top>
      <bottom style="thin">
        <color theme="3" tint="0.39997558519241921"/>
      </bottom>
      <diagonal/>
    </border>
    <border>
      <left/>
      <right/>
      <top style="thin">
        <color theme="3" tint="0.39997558519241921"/>
      </top>
      <bottom style="hair">
        <color theme="3" tint="0.39991454817346722"/>
      </bottom>
      <diagonal/>
    </border>
    <border>
      <left style="hair">
        <color theme="3" tint="0.39994506668294322"/>
      </left>
      <right style="medium">
        <color theme="3" tint="0.39997558519241921"/>
      </right>
      <top style="hair">
        <color theme="3" tint="0.39991454817346722"/>
      </top>
      <bottom style="thin">
        <color theme="3" tint="0.39997558519241921"/>
      </bottom>
      <diagonal/>
    </border>
    <border>
      <left style="hair">
        <color theme="3" tint="0.39994506668294322"/>
      </left>
      <right style="medium">
        <color theme="3" tint="0.39997558519241921"/>
      </right>
      <top/>
      <bottom style="hair">
        <color theme="3" tint="0.39991454817346722"/>
      </bottom>
      <diagonal/>
    </border>
    <border>
      <left style="hair">
        <color theme="3" tint="0.39994506668294322"/>
      </left>
      <right style="medium">
        <color theme="3" tint="0.39997558519241921"/>
      </right>
      <top style="thin">
        <color theme="3" tint="0.39997558519241921"/>
      </top>
      <bottom style="thin">
        <color theme="3" tint="0.39997558519241921"/>
      </bottom>
      <diagonal/>
    </border>
    <border>
      <left style="hair">
        <color theme="3" tint="0.39994506668294322"/>
      </left>
      <right style="medium">
        <color theme="3" tint="0.39997558519241921"/>
      </right>
      <top/>
      <bottom style="double">
        <color theme="3" tint="0.39997558519241921"/>
      </bottom>
      <diagonal/>
    </border>
    <border>
      <left style="hair">
        <color indexed="64"/>
      </left>
      <right style="medium">
        <color theme="3" tint="0.39997558519241921"/>
      </right>
      <top style="double">
        <color theme="3" tint="0.39997558519241921"/>
      </top>
      <bottom style="hair">
        <color theme="3" tint="0.39994506668294322"/>
      </bottom>
      <diagonal/>
    </border>
    <border>
      <left style="hair">
        <color theme="3" tint="0.39997558519241921"/>
      </left>
      <right style="medium">
        <color theme="3" tint="0.39997558519241921"/>
      </right>
      <top style="hair">
        <color theme="3" tint="0.39994506668294322"/>
      </top>
      <bottom style="thin">
        <color theme="3" tint="0.39997558519241921"/>
      </bottom>
      <diagonal/>
    </border>
    <border>
      <left style="hair">
        <color theme="3" tint="0.39997558519241921"/>
      </left>
      <right style="medium">
        <color theme="3" tint="0.39997558519241921"/>
      </right>
      <top style="thin">
        <color theme="3" tint="0.39997558519241921"/>
      </top>
      <bottom style="thin">
        <color theme="3" tint="0.39997558519241921"/>
      </bottom>
      <diagonal/>
    </border>
    <border>
      <left/>
      <right style="medium">
        <color theme="3" tint="0.39997558519241921"/>
      </right>
      <top style="medium">
        <color theme="3" tint="0.39997558519241921"/>
      </top>
      <bottom style="hair">
        <color theme="3" tint="0.39994506668294322"/>
      </bottom>
      <diagonal/>
    </border>
    <border>
      <left/>
      <right style="medium">
        <color theme="3" tint="0.39997558519241921"/>
      </right>
      <top style="hair">
        <color theme="3" tint="0.39994506668294322"/>
      </top>
      <bottom style="medium">
        <color theme="3" tint="0.39997558519241921"/>
      </bottom>
      <diagonal/>
    </border>
    <border>
      <left style="hair">
        <color indexed="64"/>
      </left>
      <right/>
      <top style="hair">
        <color theme="3" tint="0.39994506668294322"/>
      </top>
      <bottom style="double">
        <color theme="3" tint="0.39997558519241921"/>
      </bottom>
      <diagonal/>
    </border>
    <border>
      <left/>
      <right style="hair">
        <color indexed="64"/>
      </right>
      <top style="hair">
        <color theme="3" tint="0.39994506668294322"/>
      </top>
      <bottom style="double">
        <color theme="3" tint="0.39997558519241921"/>
      </bottom>
      <diagonal/>
    </border>
    <border>
      <left style="hair">
        <color indexed="64"/>
      </left>
      <right/>
      <top/>
      <bottom style="double">
        <color theme="3" tint="0.39997558519241921"/>
      </bottom>
      <diagonal/>
    </border>
    <border>
      <left/>
      <right style="hair">
        <color indexed="64"/>
      </right>
      <top style="hair">
        <color theme="3" tint="0.39994506668294322"/>
      </top>
      <bottom/>
      <diagonal/>
    </border>
    <border>
      <left style="hair">
        <color indexed="64"/>
      </left>
      <right/>
      <top/>
      <bottom style="hair">
        <color theme="3" tint="0.39994506668294322"/>
      </bottom>
      <diagonal/>
    </border>
    <border>
      <left style="hair">
        <color theme="3" tint="0.39994506668294322"/>
      </left>
      <right/>
      <top style="double">
        <color theme="3" tint="0.39997558519241921"/>
      </top>
      <bottom/>
      <diagonal/>
    </border>
    <border>
      <left style="hair">
        <color theme="3" tint="0.39994506668294322"/>
      </left>
      <right/>
      <top style="thin">
        <color theme="3" tint="0.39991454817346722"/>
      </top>
      <bottom style="hair">
        <color theme="3" tint="0.39994506668294322"/>
      </bottom>
      <diagonal/>
    </border>
    <border>
      <left/>
      <right style="hair">
        <color theme="3" tint="0.39994506668294322"/>
      </right>
      <top style="double">
        <color theme="3" tint="0.39997558519241921"/>
      </top>
      <bottom/>
      <diagonal/>
    </border>
    <border>
      <left/>
      <right/>
      <top style="hair">
        <color theme="3" tint="0.39994506668294322"/>
      </top>
      <bottom style="thin">
        <color theme="3" tint="0.39991454817346722"/>
      </bottom>
      <diagonal/>
    </border>
    <border>
      <left style="hair">
        <color indexed="64"/>
      </left>
      <right/>
      <top style="double">
        <color theme="3" tint="0.39997558519241921"/>
      </top>
      <bottom style="hair">
        <color theme="3" tint="0.39994506668294322"/>
      </bottom>
      <diagonal/>
    </border>
    <border>
      <left/>
      <right/>
      <top style="dashed">
        <color theme="3" tint="0.39997558519241921"/>
      </top>
      <bottom style="hair">
        <color theme="3" tint="0.39994506668294322"/>
      </bottom>
      <diagonal/>
    </border>
    <border>
      <left style="hair">
        <color indexed="64"/>
      </left>
      <right/>
      <top style="double">
        <color theme="3" tint="0.39997558519241921"/>
      </top>
      <bottom style="hair">
        <color theme="3" tint="0.39997558519241921"/>
      </bottom>
      <diagonal/>
    </border>
    <border>
      <left/>
      <right/>
      <top style="double">
        <color theme="3" tint="0.39997558519241921"/>
      </top>
      <bottom style="hair">
        <color theme="3" tint="0.39997558519241921"/>
      </bottom>
      <diagonal/>
    </border>
    <border>
      <left style="hair">
        <color indexed="64"/>
      </left>
      <right style="hair">
        <color indexed="64"/>
      </right>
      <top/>
      <bottom style="thin">
        <color theme="3" tint="0.39997558519241921"/>
      </bottom>
      <diagonal/>
    </border>
    <border>
      <left style="hair">
        <color indexed="64"/>
      </left>
      <right/>
      <top style="hair">
        <color theme="3" tint="0.39994506668294322"/>
      </top>
      <bottom style="thin">
        <color theme="3" tint="0.39997558519241921"/>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right style="medium">
        <color theme="3" tint="0.39997558519241921"/>
      </right>
      <top style="medium">
        <color theme="3" tint="0.39997558519241921"/>
      </top>
      <bottom style="medium">
        <color theme="3" tint="0.39997558519241921"/>
      </bottom>
      <diagonal/>
    </border>
    <border>
      <left style="hair">
        <color indexed="64"/>
      </left>
      <right style="hair">
        <color indexed="64"/>
      </right>
      <top/>
      <bottom style="medium">
        <color theme="3" tint="0.39997558519241921"/>
      </bottom>
      <diagonal/>
    </border>
    <border>
      <left style="thin">
        <color theme="3" tint="0.39994506668294322"/>
      </left>
      <right style="hair">
        <color indexed="64"/>
      </right>
      <top style="medium">
        <color theme="3" tint="0.39997558519241921"/>
      </top>
      <bottom style="hair">
        <color theme="3" tint="0.39994506668294322"/>
      </bottom>
      <diagonal/>
    </border>
    <border>
      <left style="thin">
        <color theme="3" tint="0.39994506668294322"/>
      </left>
      <right style="hair">
        <color indexed="64"/>
      </right>
      <top style="hair">
        <color theme="3" tint="0.39994506668294322"/>
      </top>
      <bottom style="hair">
        <color theme="3" tint="0.39994506668294322"/>
      </bottom>
      <diagonal/>
    </border>
    <border>
      <left style="thin">
        <color theme="3" tint="0.39994506668294322"/>
      </left>
      <right style="hair">
        <color indexed="64"/>
      </right>
      <top/>
      <bottom style="hair">
        <color theme="3" tint="0.39994506668294322"/>
      </bottom>
      <diagonal/>
    </border>
    <border>
      <left style="thin">
        <color theme="3" tint="0.39994506668294322"/>
      </left>
      <right style="hair">
        <color indexed="64"/>
      </right>
      <top style="hair">
        <color theme="3" tint="0.39994506668294322"/>
      </top>
      <bottom style="thin">
        <color theme="3" tint="0.39997558519241921"/>
      </bottom>
      <diagonal/>
    </border>
    <border>
      <left/>
      <right style="thin">
        <color theme="3" tint="0.39994506668294322"/>
      </right>
      <top style="medium">
        <color theme="3" tint="0.39997558519241921"/>
      </top>
      <bottom/>
      <diagonal/>
    </border>
    <border>
      <left/>
      <right style="thin">
        <color theme="3" tint="0.39994506668294322"/>
      </right>
      <top/>
      <bottom/>
      <diagonal/>
    </border>
    <border>
      <left/>
      <right style="thin">
        <color theme="3" tint="0.39994506668294322"/>
      </right>
      <top/>
      <bottom style="double">
        <color theme="3" tint="0.39997558519241921"/>
      </bottom>
      <diagonal/>
    </border>
    <border>
      <left style="thin">
        <color theme="3" tint="0.39994506668294322"/>
      </left>
      <right style="hair">
        <color indexed="64"/>
      </right>
      <top style="hair">
        <color theme="3" tint="0.39994506668294322"/>
      </top>
      <bottom style="double">
        <color theme="3" tint="0.39997558519241921"/>
      </bottom>
      <diagonal/>
    </border>
    <border>
      <left style="hair">
        <color indexed="64"/>
      </left>
      <right/>
      <top/>
      <bottom style="thin">
        <color theme="3" tint="0.39997558519241921"/>
      </bottom>
      <diagonal/>
    </border>
    <border>
      <left style="hair">
        <color indexed="64"/>
      </left>
      <right/>
      <top style="double">
        <color theme="3" tint="0.39997558519241921"/>
      </top>
      <bottom style="thin">
        <color theme="3" tint="0.39997558519241921"/>
      </bottom>
      <diagonal/>
    </border>
    <border>
      <left/>
      <right style="hair">
        <color indexed="64"/>
      </right>
      <top/>
      <bottom style="medium">
        <color theme="3" tint="0.39997558519241921"/>
      </bottom>
      <diagonal/>
    </border>
    <border>
      <left style="hair">
        <color indexed="64"/>
      </left>
      <right/>
      <top style="hair">
        <color theme="3" tint="0.39994506668294322"/>
      </top>
      <bottom style="medium">
        <color theme="3" tint="0.39997558519241921"/>
      </bottom>
      <diagonal/>
    </border>
    <border>
      <left style="medium">
        <color theme="3" tint="0.39997558519241921"/>
      </left>
      <right/>
      <top style="medium">
        <color theme="3" tint="0.39997558519241921"/>
      </top>
      <bottom style="hair">
        <color theme="3" tint="0.39994506668294322"/>
      </bottom>
      <diagonal/>
    </border>
    <border>
      <left style="medium">
        <color theme="3" tint="0.39997558519241921"/>
      </left>
      <right/>
      <top style="hair">
        <color theme="3" tint="0.39994506668294322"/>
      </top>
      <bottom style="hair">
        <color theme="3" tint="0.39994506668294322"/>
      </bottom>
      <diagonal/>
    </border>
    <border>
      <left style="medium">
        <color theme="3" tint="0.39997558519241921"/>
      </left>
      <right/>
      <top style="double">
        <color theme="3" tint="0.39997558519241921"/>
      </top>
      <bottom style="hair">
        <color theme="3" tint="0.39997558519241921"/>
      </bottom>
      <diagonal/>
    </border>
    <border>
      <left style="medium">
        <color theme="3" tint="0.39997558519241921"/>
      </left>
      <right/>
      <top/>
      <bottom style="thin">
        <color theme="3" tint="0.39997558519241921"/>
      </bottom>
      <diagonal/>
    </border>
    <border>
      <left style="medium">
        <color theme="3" tint="0.39997558519241921"/>
      </left>
      <right/>
      <top style="hair">
        <color theme="3" tint="0.39997558519241921"/>
      </top>
      <bottom/>
      <diagonal/>
    </border>
    <border>
      <left/>
      <right/>
      <top style="hair">
        <color theme="3" tint="0.39997558519241921"/>
      </top>
      <bottom/>
      <diagonal/>
    </border>
    <border>
      <left style="medium">
        <color theme="3" tint="0.39997558519241921"/>
      </left>
      <right/>
      <top style="double">
        <color theme="3" tint="0.39997558519241921"/>
      </top>
      <bottom/>
      <diagonal/>
    </border>
    <border>
      <left style="medium">
        <color theme="3" tint="0.39997558519241921"/>
      </left>
      <right/>
      <top style="thin">
        <color theme="3" tint="0.39994506668294322"/>
      </top>
      <bottom style="double">
        <color theme="3" tint="0.39997558519241921"/>
      </bottom>
      <diagonal/>
    </border>
    <border>
      <left style="medium">
        <color theme="3" tint="0.39997558519241921"/>
      </left>
      <right style="thin">
        <color theme="3" tint="0.39997558519241921"/>
      </right>
      <top style="medium">
        <color theme="3" tint="0.39997558519241921"/>
      </top>
      <bottom/>
      <diagonal/>
    </border>
    <border>
      <left style="medium">
        <color theme="3" tint="0.39997558519241921"/>
      </left>
      <right style="thin">
        <color theme="3" tint="0.39997558519241921"/>
      </right>
      <top/>
      <bottom/>
      <diagonal/>
    </border>
    <border>
      <left style="medium">
        <color theme="3" tint="0.39997558519241921"/>
      </left>
      <right style="thin">
        <color theme="3" tint="0.39997558519241921"/>
      </right>
      <top/>
      <bottom style="medium">
        <color theme="3" tint="0.39997558519241921"/>
      </bottom>
      <diagonal/>
    </border>
    <border>
      <left style="medium">
        <color theme="3" tint="0.39997558519241921"/>
      </left>
      <right/>
      <top style="hair">
        <color theme="3" tint="0.39997558519241921"/>
      </top>
      <bottom style="hair">
        <color theme="3" tint="0.39994506668294322"/>
      </bottom>
      <diagonal/>
    </border>
    <border>
      <left/>
      <right/>
      <top style="hair">
        <color theme="3" tint="0.39997558519241921"/>
      </top>
      <bottom style="hair">
        <color theme="3" tint="0.39994506668294322"/>
      </bottom>
      <diagonal/>
    </border>
    <border>
      <left/>
      <right style="medium">
        <color theme="3" tint="0.39997558519241921"/>
      </right>
      <top style="double">
        <color theme="3" tint="0.39997558519241921"/>
      </top>
      <bottom style="hair">
        <color theme="3" tint="0.39997558519241921"/>
      </bottom>
      <diagonal/>
    </border>
    <border>
      <left style="medium">
        <color theme="3" tint="0.39997558519241921"/>
      </left>
      <right/>
      <top style="hair">
        <color theme="3" tint="0.39997558519241921"/>
      </top>
      <bottom style="double">
        <color theme="3" tint="0.39997558519241921"/>
      </bottom>
      <diagonal/>
    </border>
    <border>
      <left style="medium">
        <color theme="3" tint="0.39997558519241921"/>
      </left>
      <right/>
      <top style="hair">
        <color theme="3" tint="0.39994506668294322"/>
      </top>
      <bottom style="double">
        <color theme="3" tint="0.39997558519241921"/>
      </bottom>
      <diagonal/>
    </border>
    <border>
      <left style="medium">
        <color theme="3" tint="0.39997558519241921"/>
      </left>
      <right/>
      <top style="hair">
        <color theme="3" tint="0.39997558519241921"/>
      </top>
      <bottom style="hair">
        <color theme="3" tint="0.39997558519241921"/>
      </bottom>
      <diagonal/>
    </border>
    <border>
      <left/>
      <right style="hair">
        <color theme="3" tint="0.39997558519241921"/>
      </right>
      <top/>
      <bottom style="hair">
        <color theme="3" tint="0.39997558519241921"/>
      </bottom>
      <diagonal/>
    </border>
    <border>
      <left/>
      <right/>
      <top style="thin">
        <color theme="3" tint="0.39994506668294322"/>
      </top>
      <bottom style="hair">
        <color theme="3" tint="0.39997558519241921"/>
      </bottom>
      <diagonal/>
    </border>
    <border>
      <left/>
      <right style="hair">
        <color theme="3" tint="0.39997558519241921"/>
      </right>
      <top style="double">
        <color theme="3" tint="0.39997558519241921"/>
      </top>
      <bottom style="hair">
        <color theme="3" tint="0.39997558519241921"/>
      </bottom>
      <diagonal/>
    </border>
    <border>
      <left style="medium">
        <color theme="3" tint="0.39997558519241921"/>
      </left>
      <right/>
      <top style="thin">
        <color theme="3" tint="0.39997558519241921"/>
      </top>
      <bottom style="hair">
        <color theme="3" tint="0.39997558519241921"/>
      </bottom>
      <diagonal/>
    </border>
    <border>
      <left/>
      <right/>
      <top style="thin">
        <color theme="3" tint="0.39997558519241921"/>
      </top>
      <bottom style="hair">
        <color theme="3" tint="0.39997558519241921"/>
      </bottom>
      <diagonal/>
    </border>
    <border>
      <left style="medium">
        <color theme="3" tint="0.39997558519241921"/>
      </left>
      <right/>
      <top style="double">
        <color theme="3" tint="0.39997558519241921"/>
      </top>
      <bottom style="double">
        <color theme="3" tint="0.39997558519241921"/>
      </bottom>
      <diagonal/>
    </border>
    <border>
      <left style="medium">
        <color theme="3" tint="0.39997558519241921"/>
      </left>
      <right/>
      <top style="double">
        <color theme="3" tint="0.39997558519241921"/>
      </top>
      <bottom style="thin">
        <color theme="3" tint="0.39997558519241921"/>
      </bottom>
      <diagonal/>
    </border>
    <border>
      <left/>
      <right/>
      <top style="double">
        <color theme="3" tint="0.39997558519241921"/>
      </top>
      <bottom style="thin">
        <color theme="3" tint="0.39997558519241921"/>
      </bottom>
      <diagonal/>
    </border>
    <border>
      <left style="medium">
        <color theme="3" tint="0.39997558519241921"/>
      </left>
      <right/>
      <top style="thin">
        <color theme="3" tint="0.39997558519241921"/>
      </top>
      <bottom style="double">
        <color theme="3" tint="0.39997558519241921"/>
      </bottom>
      <diagonal/>
    </border>
    <border>
      <left style="medium">
        <color theme="3" tint="0.39997558519241921"/>
      </left>
      <right/>
      <top/>
      <bottom style="hair">
        <color theme="3" tint="0.39994506668294322"/>
      </bottom>
      <diagonal/>
    </border>
    <border>
      <left style="medium">
        <color theme="3" tint="0.39997558519241921"/>
      </left>
      <right/>
      <top style="thin">
        <color theme="3" tint="0.39997558519241921"/>
      </top>
      <bottom style="hair">
        <color theme="3" tint="0.39994506668294322"/>
      </bottom>
      <diagonal/>
    </border>
    <border>
      <left style="medium">
        <color theme="3" tint="0.39997558519241921"/>
      </left>
      <right/>
      <top style="thin">
        <color theme="3" tint="0.39997558519241921"/>
      </top>
      <bottom style="thin">
        <color theme="3" tint="0.39997558519241921"/>
      </bottom>
      <diagonal/>
    </border>
    <border>
      <left style="medium">
        <color theme="3" tint="0.39997558519241921"/>
      </left>
      <right/>
      <top style="thin">
        <color theme="3" tint="0.39997558519241921"/>
      </top>
      <bottom/>
      <diagonal/>
    </border>
    <border>
      <left style="medium">
        <color theme="3" tint="0.39997558519241921"/>
      </left>
      <right/>
      <top style="medium">
        <color theme="3" tint="0.39997558519241921"/>
      </top>
      <bottom style="hair">
        <color theme="3" tint="0.39997558519241921"/>
      </bottom>
      <diagonal/>
    </border>
    <border>
      <left style="medium">
        <color theme="3" tint="0.39997558519241921"/>
      </left>
      <right/>
      <top style="thin">
        <color theme="3" tint="0.39991454817346722"/>
      </top>
      <bottom style="hair">
        <color theme="3" tint="0.39994506668294322"/>
      </bottom>
      <diagonal/>
    </border>
    <border>
      <left/>
      <right/>
      <top style="thin">
        <color theme="3" tint="0.39991454817346722"/>
      </top>
      <bottom style="hair">
        <color theme="3" tint="0.39994506668294322"/>
      </bottom>
      <diagonal/>
    </border>
    <border>
      <left style="hair">
        <color theme="3" tint="0.39994506668294322"/>
      </left>
      <right style="medium">
        <color theme="3" tint="0.39997558519241921"/>
      </right>
      <top style="hair">
        <color theme="3" tint="0.39994506668294322"/>
      </top>
      <bottom style="thin">
        <color theme="3" tint="0.39991454817346722"/>
      </bottom>
      <diagonal/>
    </border>
    <border>
      <left style="hair">
        <color theme="3" tint="0.39994506668294322"/>
      </left>
      <right style="medium">
        <color theme="3" tint="0.39997558519241921"/>
      </right>
      <top style="thin">
        <color theme="3" tint="0.39991454817346722"/>
      </top>
      <bottom style="hair">
        <color theme="3" tint="0.39994506668294322"/>
      </bottom>
      <diagonal/>
    </border>
    <border>
      <left style="hair">
        <color theme="3" tint="0.39997558519241921"/>
      </left>
      <right style="medium">
        <color theme="3" tint="0.39997558519241921"/>
      </right>
      <top style="double">
        <color theme="3" tint="0.39997558519241921"/>
      </top>
      <bottom style="hair">
        <color theme="3" tint="0.39994506668294322"/>
      </bottom>
      <diagonal/>
    </border>
    <border>
      <left style="medium">
        <color theme="3" tint="0.39997558519241921"/>
      </left>
      <right/>
      <top style="hair">
        <color theme="3" tint="0.39994506668294322"/>
      </top>
      <bottom style="thin">
        <color theme="3" tint="0.39997558519241921"/>
      </bottom>
      <diagonal/>
    </border>
    <border>
      <left style="medium">
        <color theme="3" tint="0.39997558519241921"/>
      </left>
      <right/>
      <top style="hair">
        <color theme="3" tint="0.39994506668294322"/>
      </top>
      <bottom style="thin">
        <color theme="3" tint="0.39991454817346722"/>
      </bottom>
      <diagonal/>
    </border>
    <border>
      <left style="medium">
        <color theme="3" tint="0.39997558519241921"/>
      </left>
      <right/>
      <top style="double">
        <color theme="3" tint="0.39997558519241921"/>
      </top>
      <bottom style="dashed">
        <color theme="3" tint="0.39997558519241921"/>
      </bottom>
      <diagonal/>
    </border>
    <border>
      <left/>
      <right/>
      <top style="double">
        <color theme="3" tint="0.39997558519241921"/>
      </top>
      <bottom style="dashed">
        <color theme="3" tint="0.39997558519241921"/>
      </bottom>
      <diagonal/>
    </border>
    <border>
      <left/>
      <right style="medium">
        <color theme="3" tint="0.39997558519241921"/>
      </right>
      <top style="medium">
        <color theme="3" tint="0.39997558519241921"/>
      </top>
      <bottom/>
      <diagonal/>
    </border>
    <border>
      <left style="thin">
        <color theme="3" tint="0.39997558519241921"/>
      </left>
      <right/>
      <top/>
      <bottom/>
      <diagonal/>
    </border>
    <border>
      <left/>
      <right style="medium">
        <color theme="3" tint="0.39997558519241921"/>
      </right>
      <top style="hair">
        <color theme="3" tint="0.39994506668294322"/>
      </top>
      <bottom style="hair">
        <color theme="3" tint="0.39997558519241921"/>
      </bottom>
      <diagonal/>
    </border>
    <border>
      <left/>
      <right style="hair">
        <color theme="3" tint="0.39997558519241921"/>
      </right>
      <top style="thin">
        <color theme="3" tint="0.39994506668294322"/>
      </top>
      <bottom/>
      <diagonal/>
    </border>
    <border>
      <left/>
      <right style="medium">
        <color theme="3" tint="0.39997558519241921"/>
      </right>
      <top style="hair">
        <color theme="3" tint="0.39994506668294322"/>
      </top>
      <bottom/>
      <diagonal/>
    </border>
    <border>
      <left/>
      <right style="thin">
        <color theme="3" tint="0.39997558519241921"/>
      </right>
      <top style="hair">
        <color theme="3" tint="0.39994506668294322"/>
      </top>
      <bottom style="hair">
        <color theme="3" tint="0.39994506668294322"/>
      </bottom>
      <diagonal/>
    </border>
    <border>
      <left/>
      <right style="thin">
        <color theme="3" tint="0.39997558519241921"/>
      </right>
      <top/>
      <bottom style="hair">
        <color theme="3" tint="0.39994506668294322"/>
      </bottom>
      <diagonal/>
    </border>
    <border>
      <left/>
      <right style="medium">
        <color theme="3" tint="0.39997558519241921"/>
      </right>
      <top style="double">
        <color theme="3" tint="0.39997558519241921"/>
      </top>
      <bottom/>
      <diagonal/>
    </border>
    <border>
      <left style="hair">
        <color theme="3" tint="0.39997558519241921"/>
      </left>
      <right style="medium">
        <color theme="3" tint="0.39997558519241921"/>
      </right>
      <top style="hair">
        <color theme="3" tint="0.39997558519241921"/>
      </top>
      <bottom/>
      <diagonal/>
    </border>
    <border>
      <left style="hair">
        <color theme="3" tint="0.39997558519241921"/>
      </left>
      <right/>
      <top style="hair">
        <color theme="3" tint="0.39994506668294322"/>
      </top>
      <bottom/>
      <diagonal/>
    </border>
    <border>
      <left style="thin">
        <color theme="3" tint="0.39997558519241921"/>
      </left>
      <right style="thin">
        <color theme="3" tint="0.39997558519241921"/>
      </right>
      <top/>
      <bottom/>
      <diagonal/>
    </border>
    <border>
      <left/>
      <right style="thin">
        <color theme="3" tint="0.39997558519241921"/>
      </right>
      <top style="medium">
        <color theme="3" tint="0.39997558519241921"/>
      </top>
      <bottom style="hair">
        <color theme="3" tint="0.39994506668294322"/>
      </bottom>
      <diagonal/>
    </border>
    <border>
      <left/>
      <right style="thin">
        <color theme="3" tint="0.39997558519241921"/>
      </right>
      <top style="hair">
        <color theme="3" tint="0.39994506668294322"/>
      </top>
      <bottom style="medium">
        <color theme="3" tint="0.39997558519241921"/>
      </bottom>
      <diagonal/>
    </border>
    <border>
      <left style="thin">
        <color theme="3" tint="0.39997558519241921"/>
      </left>
      <right/>
      <top style="medium">
        <color theme="3" tint="0.39997558519241921"/>
      </top>
      <bottom style="hair">
        <color theme="3" tint="0.39994506668294322"/>
      </bottom>
      <diagonal/>
    </border>
    <border>
      <left style="medium">
        <color theme="3" tint="0.39997558519241921"/>
      </left>
      <right style="medium">
        <color theme="3" tint="0.39997558519241921"/>
      </right>
      <top style="double">
        <color theme="3" tint="0.39997558519241921"/>
      </top>
      <bottom style="dashed">
        <color theme="3" tint="0.39997558519241921"/>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style="hair">
        <color theme="3" tint="0.39997558519241921"/>
      </top>
      <bottom style="thin">
        <color theme="3" tint="0.39997558519241921"/>
      </bottom>
      <diagonal/>
    </border>
    <border>
      <left style="medium">
        <color theme="3" tint="0.39997558519241921"/>
      </left>
      <right style="medium">
        <color theme="3" tint="0.39997558519241921"/>
      </right>
      <top style="thin">
        <color theme="3" tint="0.39997558519241921"/>
      </top>
      <bottom/>
      <diagonal/>
    </border>
    <border>
      <left style="medium">
        <color theme="3" tint="0.39997558519241921"/>
      </left>
      <right style="medium">
        <color theme="3" tint="0.39997558519241921"/>
      </right>
      <top style="thin">
        <color theme="3" tint="0.39997558519241921"/>
      </top>
      <bottom style="double">
        <color theme="3" tint="0.39997558519241921"/>
      </bottom>
      <diagonal/>
    </border>
    <border>
      <left style="medium">
        <color theme="3" tint="0.39997558519241921"/>
      </left>
      <right style="medium">
        <color theme="3" tint="0.39997558519241921"/>
      </right>
      <top/>
      <bottom style="hair">
        <color theme="3" tint="0.39997558519241921"/>
      </bottom>
      <diagonal/>
    </border>
    <border>
      <left style="medium">
        <color theme="3" tint="0.39997558519241921"/>
      </left>
      <right style="medium">
        <color theme="3" tint="0.39997558519241921"/>
      </right>
      <top style="hair">
        <color theme="3" tint="0.39997558519241921"/>
      </top>
      <bottom style="hair">
        <color theme="3" tint="0.39997558519241921"/>
      </bottom>
      <diagonal/>
    </border>
    <border>
      <left style="medium">
        <color theme="3" tint="0.39997558519241921"/>
      </left>
      <right style="medium">
        <color theme="3" tint="0.39997558519241921"/>
      </right>
      <top style="double">
        <color theme="3" tint="0.39997558519241921"/>
      </top>
      <bottom style="thin">
        <color theme="3" tint="0.39997558519241921"/>
      </bottom>
      <diagonal/>
    </border>
    <border>
      <left style="medium">
        <color theme="3" tint="0.39997558519241921"/>
      </left>
      <right style="medium">
        <color theme="3" tint="0.39997558519241921"/>
      </right>
      <top style="double">
        <color theme="3" tint="0.39997558519241921"/>
      </top>
      <bottom style="hair">
        <color theme="3" tint="0.39997558519241921"/>
      </bottom>
      <diagonal/>
    </border>
    <border>
      <left style="medium">
        <color theme="3" tint="0.39997558519241921"/>
      </left>
      <right style="medium">
        <color theme="3" tint="0.39997558519241921"/>
      </right>
      <top/>
      <bottom style="medium">
        <color theme="3" tint="0.39997558519241921"/>
      </bottom>
      <diagonal/>
    </border>
    <border>
      <left style="thin">
        <color theme="3" tint="0.39997558519241921"/>
      </left>
      <right/>
      <top style="hair">
        <color theme="3" tint="0.39994506668294322"/>
      </top>
      <bottom style="hair">
        <color theme="3" tint="0.39994506668294322"/>
      </bottom>
      <diagonal/>
    </border>
    <border>
      <left/>
      <right style="medium">
        <color theme="3" tint="0.39997558519241921"/>
      </right>
      <top/>
      <bottom style="dashed">
        <color theme="3" tint="0.39997558519241921"/>
      </bottom>
      <diagonal/>
    </border>
    <border>
      <left style="medium">
        <color theme="3" tint="0.39997558519241921"/>
      </left>
      <right style="medium">
        <color theme="3" tint="0.39997558519241921"/>
      </right>
      <top style="double">
        <color theme="3" tint="0.39997558519241921"/>
      </top>
      <bottom style="double">
        <color theme="3" tint="0.39997558519241921"/>
      </bottom>
      <diagonal/>
    </border>
    <border>
      <left style="medium">
        <color theme="3" tint="0.39997558519241921"/>
      </left>
      <right style="medium">
        <color theme="3" tint="0.39997558519241921"/>
      </right>
      <top/>
      <bottom style="hair">
        <color theme="3" tint="0.39994506668294322"/>
      </bottom>
      <diagonal/>
    </border>
    <border>
      <left style="medium">
        <color theme="3" tint="0.39997558519241921"/>
      </left>
      <right style="medium">
        <color theme="3" tint="0.39997558519241921"/>
      </right>
      <top/>
      <bottom style="dashed">
        <color theme="3" tint="0.39997558519241921"/>
      </bottom>
      <diagonal/>
    </border>
    <border>
      <left style="medium">
        <color theme="3" tint="0.39997558519241921"/>
      </left>
      <right style="medium">
        <color theme="3" tint="0.39997558519241921"/>
      </right>
      <top style="thin">
        <color theme="3" tint="0.39997558519241921"/>
      </top>
      <bottom style="hair">
        <color theme="3" tint="0.39997558519241921"/>
      </bottom>
      <diagonal/>
    </border>
    <border>
      <left style="medium">
        <color theme="3" tint="0.39997558519241921"/>
      </left>
      <right style="medium">
        <color theme="3" tint="0.39997558519241921"/>
      </right>
      <top style="hair">
        <color theme="3" tint="0.39997558519241921"/>
      </top>
      <bottom style="double">
        <color theme="3" tint="0.39997558519241921"/>
      </bottom>
      <diagonal/>
    </border>
    <border>
      <left style="medium">
        <color theme="3" tint="0.39997558519241921"/>
      </left>
      <right style="medium">
        <color theme="3" tint="0.39997558519241921"/>
      </right>
      <top style="hair">
        <color theme="3" tint="0.39997558519241921"/>
      </top>
      <bottom/>
      <diagonal/>
    </border>
    <border>
      <left style="medium">
        <color theme="3" tint="0.39997558519241921"/>
      </left>
      <right style="medium">
        <color theme="3" tint="0.39997558519241921"/>
      </right>
      <top style="double">
        <color theme="3" tint="0.39997558519241921"/>
      </top>
      <bottom/>
      <diagonal/>
    </border>
    <border>
      <left style="medium">
        <color theme="3" tint="0.39997558519241921"/>
      </left>
      <right style="medium">
        <color theme="3" tint="0.39997558519241921"/>
      </right>
      <top/>
      <bottom style="double">
        <color theme="3" tint="0.39997558519241921"/>
      </bottom>
      <diagonal/>
    </border>
    <border>
      <left style="medium">
        <color theme="3" tint="0.39997558519241921"/>
      </left>
      <right style="medium">
        <color theme="3" tint="0.39997558519241921"/>
      </right>
      <top style="thin">
        <color theme="3" tint="0.39997558519241921"/>
      </top>
      <bottom style="thin">
        <color theme="3" tint="0.399975585192419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top/>
      <bottom style="double">
        <color theme="3" tint="0.39997558519241921"/>
      </bottom>
      <diagonal/>
    </border>
    <border>
      <left style="medium">
        <color theme="3" tint="0.39997558519241921"/>
      </left>
      <right style="medium">
        <color theme="3" tint="0.39997558519241921"/>
      </right>
      <top style="hair">
        <color theme="3" tint="0.39997558519241921"/>
      </top>
      <bottom style="medium">
        <color theme="3" tint="0.39997558519241921"/>
      </bottom>
      <diagonal/>
    </border>
    <border>
      <left style="medium">
        <color theme="3" tint="0.39997558519241921"/>
      </left>
      <right style="medium">
        <color theme="3" tint="0.39997558519241921"/>
      </right>
      <top style="dashed">
        <color theme="3" tint="0.39997558519241921"/>
      </top>
      <bottom style="hair">
        <color theme="3" tint="0.39997558519241921"/>
      </bottom>
      <diagonal/>
    </border>
    <border>
      <left style="hair">
        <color theme="3" tint="0.39997558519241921"/>
      </left>
      <right/>
      <top style="hair">
        <color theme="3" tint="0.39997558519241921"/>
      </top>
      <bottom style="thin">
        <color theme="3" tint="0.39997558519241921"/>
      </bottom>
      <diagonal/>
    </border>
    <border>
      <left style="hair">
        <color theme="3" tint="0.39997558519241921"/>
      </left>
      <right/>
      <top/>
      <bottom style="thin">
        <color theme="3" tint="0.39997558519241921"/>
      </bottom>
      <diagonal/>
    </border>
    <border>
      <left style="thin">
        <color theme="3" tint="0.39997558519241921"/>
      </left>
      <right/>
      <top style="hair">
        <color theme="3" tint="0.39994506668294322"/>
      </top>
      <bottom/>
      <diagonal/>
    </border>
    <border>
      <left/>
      <right style="medium">
        <color theme="3" tint="0.39997558519241921"/>
      </right>
      <top style="hair">
        <color theme="3" tint="0.39994506668294322"/>
      </top>
      <bottom style="thin">
        <color theme="3" tint="0.39991454817346722"/>
      </bottom>
      <diagonal/>
    </border>
    <border>
      <left/>
      <right style="medium">
        <color theme="3" tint="0.39997558519241921"/>
      </right>
      <top style="thin">
        <color theme="3" tint="0.39997558519241921"/>
      </top>
      <bottom style="hair">
        <color theme="3" tint="0.39994506668294322"/>
      </bottom>
      <diagonal/>
    </border>
    <border>
      <left style="thin">
        <color theme="3" tint="0.39997558519241921"/>
      </left>
      <right/>
      <top/>
      <bottom style="medium">
        <color theme="3" tint="0.39997558519241921"/>
      </bottom>
      <diagonal/>
    </border>
    <border>
      <left style="thin">
        <color theme="3" tint="0.39997558519241921"/>
      </left>
      <right/>
      <top/>
      <bottom style="hair">
        <color theme="3" tint="0.39994506668294322"/>
      </bottom>
      <diagonal/>
    </border>
    <border>
      <left/>
      <right style="hair">
        <color theme="3" tint="0.39994506668294322"/>
      </right>
      <top style="medium">
        <color theme="3" tint="0.39997558519241921"/>
      </top>
      <bottom/>
      <diagonal/>
    </border>
    <border>
      <left style="hair">
        <color theme="3" tint="0.39994506668294322"/>
      </left>
      <right style="medium">
        <color theme="3" tint="0.39997558519241921"/>
      </right>
      <top style="medium">
        <color theme="3" tint="0.39997558519241921"/>
      </top>
      <bottom style="hair">
        <color theme="3" tint="0.39991454817346722"/>
      </bottom>
      <diagonal/>
    </border>
    <border>
      <left style="hair">
        <color theme="3" tint="0.39994506668294322"/>
      </left>
      <right style="medium">
        <color theme="3" tint="0.39997558519241921"/>
      </right>
      <top style="double">
        <color theme="3" tint="0.39997558519241921"/>
      </top>
      <bottom style="hair">
        <color theme="3" tint="0.39994506668294322"/>
      </bottom>
      <diagonal/>
    </border>
    <border>
      <left style="medium">
        <color theme="3" tint="0.39997558519241921"/>
      </left>
      <right/>
      <top style="double">
        <color theme="3" tint="0.39997558519241921"/>
      </top>
      <bottom style="hair">
        <color theme="3" tint="0.39994506668294322"/>
      </bottom>
      <diagonal/>
    </border>
    <border>
      <left style="thin">
        <color theme="3" tint="0.39997558519241921"/>
      </left>
      <right/>
      <top style="thin">
        <color theme="3" tint="0.39994506668294322"/>
      </top>
      <bottom/>
      <diagonal/>
    </border>
    <border>
      <left style="thin">
        <color theme="3" tint="0.39997558519241921"/>
      </left>
      <right/>
      <top/>
      <bottom style="thin">
        <color theme="3" tint="0.39994506668294322"/>
      </bottom>
      <diagonal/>
    </border>
    <border>
      <left/>
      <right/>
      <top style="thin">
        <color theme="3" tint="0.39994506668294322"/>
      </top>
      <bottom style="thin">
        <color theme="3" tint="0.39997558519241921"/>
      </bottom>
      <diagonal/>
    </border>
    <border>
      <left style="thin">
        <color theme="3" tint="0.39997558519241921"/>
      </left>
      <right/>
      <top style="thin">
        <color theme="3" tint="0.39994506668294322"/>
      </top>
      <bottom style="thin">
        <color theme="3" tint="0.39997558519241921"/>
      </bottom>
      <diagonal/>
    </border>
    <border>
      <left/>
      <right style="thin">
        <color theme="3" tint="0.39997558519241921"/>
      </right>
      <top style="thin">
        <color theme="3" tint="0.39994506668294322"/>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hair">
        <color theme="3" tint="0.39997558519241921"/>
      </left>
      <right/>
      <top/>
      <bottom/>
      <diagonal/>
    </border>
    <border>
      <left/>
      <right style="hair">
        <color theme="3" tint="0.39997558519241921"/>
      </right>
      <top/>
      <bottom style="thin">
        <color theme="3" tint="0.39997558519241921"/>
      </bottom>
      <diagonal/>
    </border>
    <border>
      <left/>
      <right style="hair">
        <color theme="3" tint="0.39997558519241921"/>
      </right>
      <top style="hair">
        <color theme="3" tint="0.39997558519241921"/>
      </top>
      <bottom style="thin">
        <color theme="3" tint="0.39997558519241921"/>
      </bottom>
      <diagonal/>
    </border>
    <border>
      <left style="thin">
        <color theme="3" tint="0.39997558519241921"/>
      </left>
      <right/>
      <top style="thin">
        <color theme="3" tint="0.39997558519241921"/>
      </top>
      <bottom/>
      <diagonal/>
    </border>
    <border>
      <left style="hair">
        <color theme="3" tint="0.39997558519241921"/>
      </left>
      <right/>
      <top/>
      <bottom style="hair">
        <color theme="3" tint="0.39997558519241921"/>
      </bottom>
      <diagonal/>
    </border>
    <border>
      <left style="thin">
        <color theme="3" tint="0.39997558519241921"/>
      </left>
      <right/>
      <top/>
      <bottom style="thin">
        <color theme="3" tint="0.39997558519241921"/>
      </bottom>
      <diagonal/>
    </border>
    <border>
      <left/>
      <right style="hair">
        <color theme="3" tint="0.39997558519241921"/>
      </right>
      <top style="thin">
        <color theme="3" tint="0.39997558519241921"/>
      </top>
      <bottom style="thin">
        <color theme="3" tint="0.39997558519241921"/>
      </bottom>
      <diagonal/>
    </border>
    <border>
      <left/>
      <right/>
      <top style="thin">
        <color theme="3" tint="0.39997558519241921"/>
      </top>
      <bottom/>
      <diagonal/>
    </border>
    <border>
      <left/>
      <right/>
      <top style="hair">
        <color theme="3" tint="0.39997558519241921"/>
      </top>
      <bottom style="thin">
        <color theme="3" tint="0.39997558519241921"/>
      </bottom>
      <diagonal/>
    </border>
    <border>
      <left style="hair">
        <color theme="3" tint="0.39997558519241921"/>
      </left>
      <right style="hair">
        <color theme="3" tint="0.39997558519241921"/>
      </right>
      <top style="thin">
        <color theme="3" tint="0.39997558519241921"/>
      </top>
      <bottom style="thin">
        <color theme="3" tint="0.39997558519241921"/>
      </bottom>
      <diagonal/>
    </border>
    <border>
      <left style="hair">
        <color theme="3" tint="0.39997558519241921"/>
      </left>
      <right/>
      <top style="thin">
        <color theme="3" tint="0.39997558519241921"/>
      </top>
      <bottom style="hair">
        <color theme="3" tint="0.39997558519241921"/>
      </bottom>
      <diagonal/>
    </border>
    <border>
      <left style="thin">
        <color theme="3" tint="0.39997558519241921"/>
      </left>
      <right/>
      <top style="hair">
        <color theme="3" tint="0.39994506668294322"/>
      </top>
      <bottom style="thin">
        <color theme="3" tint="0.39997558519241921"/>
      </bottom>
      <diagonal/>
    </border>
    <border>
      <left style="thin">
        <color theme="3" tint="0.39997558519241921"/>
      </left>
      <right/>
      <top style="medium">
        <color theme="3" tint="0.39997558519241921"/>
      </top>
      <bottom style="hair">
        <color theme="3" tint="0.39997558519241921"/>
      </bottom>
      <diagonal/>
    </border>
    <border>
      <left/>
      <right style="thin">
        <color theme="3" tint="0.39997558519241921"/>
      </right>
      <top style="medium">
        <color theme="3" tint="0.39997558519241921"/>
      </top>
      <bottom style="hair">
        <color theme="3" tint="0.39997558519241921"/>
      </bottom>
      <diagonal/>
    </border>
    <border>
      <left/>
      <right style="thin">
        <color theme="3" tint="0.39997558519241921"/>
      </right>
      <top/>
      <bottom style="thin">
        <color theme="3" tint="0.39994506668294322"/>
      </bottom>
      <diagonal/>
    </border>
    <border>
      <left style="thin">
        <color theme="3" tint="0.39997558519241921"/>
      </left>
      <right/>
      <top style="thin">
        <color theme="3" tint="0.39994506668294322"/>
      </top>
      <bottom style="thin">
        <color theme="3" tint="0.39994506668294322"/>
      </bottom>
      <diagonal/>
    </border>
    <border>
      <left/>
      <right style="thin">
        <color theme="3" tint="0.39997558519241921"/>
      </right>
      <top style="thin">
        <color theme="3" tint="0.39994506668294322"/>
      </top>
      <bottom style="thin">
        <color theme="3" tint="0.39994506668294322"/>
      </bottom>
      <diagonal/>
    </border>
    <border>
      <left/>
      <right style="thin">
        <color theme="3" tint="0.39997558519241921"/>
      </right>
      <top style="thin">
        <color theme="3" tint="0.39994506668294322"/>
      </top>
      <bottom/>
      <diagonal/>
    </border>
    <border>
      <left/>
      <right style="thin">
        <color theme="3" tint="0.39997558519241921"/>
      </right>
      <top/>
      <bottom/>
      <diagonal/>
    </border>
    <border>
      <left style="thin">
        <color theme="3" tint="0.39997558519241921"/>
      </left>
      <right/>
      <top style="thin">
        <color theme="3" tint="0.39997558519241921"/>
      </top>
      <bottom style="thin">
        <color theme="3" tint="0.39994506668294322"/>
      </bottom>
      <diagonal/>
    </border>
    <border>
      <left/>
      <right style="thin">
        <color theme="3" tint="0.39997558519241921"/>
      </right>
      <top style="thin">
        <color theme="3" tint="0.39997558519241921"/>
      </top>
      <bottom style="thin">
        <color theme="3" tint="0.39994506668294322"/>
      </bottom>
      <diagonal/>
    </border>
    <border>
      <left/>
      <right style="thin">
        <color theme="3" tint="0.39997558519241921"/>
      </right>
      <top/>
      <bottom style="thin">
        <color theme="3" tint="0.39997558519241921"/>
      </bottom>
      <diagonal/>
    </border>
    <border>
      <left/>
      <right style="thin">
        <color theme="3" tint="0.39997558519241921"/>
      </right>
      <top/>
      <bottom style="medium">
        <color theme="3" tint="0.39997558519241921"/>
      </bottom>
      <diagonal/>
    </border>
    <border>
      <left/>
      <right style="thin">
        <color theme="3" tint="0.39997558519241921"/>
      </right>
      <top style="medium">
        <color theme="3" tint="0.39997558519241921"/>
      </top>
      <bottom style="thin">
        <color theme="3" tint="0.39994506668294322"/>
      </bottom>
      <diagonal/>
    </border>
    <border>
      <left style="thin">
        <color theme="3" tint="0.39997558519241921"/>
      </left>
      <right style="hair">
        <color theme="3" tint="0.39997558519241921"/>
      </right>
      <top/>
      <bottom style="hair">
        <color theme="3" tint="0.39994506668294322"/>
      </bottom>
      <diagonal/>
    </border>
    <border>
      <left style="thin">
        <color theme="3" tint="0.39997558519241921"/>
      </left>
      <right style="hair">
        <color theme="3" tint="0.39997558519241921"/>
      </right>
      <top style="hair">
        <color theme="3" tint="0.39994506668294322"/>
      </top>
      <bottom style="thin">
        <color theme="3" tint="0.39997558519241921"/>
      </bottom>
      <diagonal/>
    </border>
    <border>
      <left/>
      <right style="medium">
        <color theme="3" tint="0.39997558519241921"/>
      </right>
      <top style="hair">
        <color theme="3" tint="0.39997558519241921"/>
      </top>
      <bottom style="thin">
        <color theme="3" tint="0.39997558519241921"/>
      </bottom>
      <diagonal/>
    </border>
    <border>
      <left/>
      <right style="thin">
        <color theme="3" tint="0.39997558519241921"/>
      </right>
      <top style="thin">
        <color theme="3" tint="0.39997558519241921"/>
      </top>
      <bottom/>
      <diagonal/>
    </border>
    <border>
      <left style="hair">
        <color theme="3" tint="0.39997558519241921"/>
      </left>
      <right style="hair">
        <color theme="3" tint="0.39997558519241921"/>
      </right>
      <top style="thin">
        <color theme="3" tint="0.39997558519241921"/>
      </top>
      <bottom style="hair">
        <color theme="3" tint="0.39994506668294322"/>
      </bottom>
      <diagonal/>
    </border>
    <border>
      <left/>
      <right/>
      <top style="hair">
        <color theme="3" tint="0.39997558519241921"/>
      </top>
      <bottom style="medium">
        <color theme="3" tint="0.39997558519241921"/>
      </bottom>
      <diagonal/>
    </border>
    <border>
      <left style="thin">
        <color theme="3" tint="0.39997558519241921"/>
      </left>
      <right style="hair">
        <color theme="3" tint="0.39997558519241921"/>
      </right>
      <top style="thin">
        <color theme="3" tint="0.39997558519241921"/>
      </top>
      <bottom style="hair">
        <color theme="3" tint="0.39994506668294322"/>
      </bottom>
      <diagonal/>
    </border>
    <border>
      <left style="thin">
        <color theme="3" tint="0.39997558519241921"/>
      </left>
      <right style="hair">
        <color theme="3" tint="0.39997558519241921"/>
      </right>
      <top style="hair">
        <color theme="3" tint="0.39994506668294322"/>
      </top>
      <bottom style="medium">
        <color theme="3" tint="0.39997558519241921"/>
      </bottom>
      <diagonal/>
    </border>
    <border diagonalUp="1">
      <left/>
      <right/>
      <top style="thin">
        <color theme="3" tint="0.39997558519241921"/>
      </top>
      <bottom style="hair">
        <color theme="3" tint="0.39997558519241921"/>
      </bottom>
      <diagonal style="thin">
        <color theme="3" tint="0.79998168889431442"/>
      </diagonal>
    </border>
    <border>
      <left/>
      <right style="hair">
        <color theme="3" tint="0.39997558519241921"/>
      </right>
      <top style="thin">
        <color theme="3" tint="0.39997558519241921"/>
      </top>
      <bottom style="hair">
        <color theme="3" tint="0.39997558519241921"/>
      </bottom>
      <diagonal/>
    </border>
    <border>
      <left style="thin">
        <color theme="3" tint="0.39997558519241921"/>
      </left>
      <right/>
      <top style="thin">
        <color theme="3" tint="0.39997558519241921"/>
      </top>
      <bottom style="hair">
        <color theme="3" tint="0.39997558519241921"/>
      </bottom>
      <diagonal/>
    </border>
    <border>
      <left style="thin">
        <color theme="3" tint="0.39997558519241921"/>
      </left>
      <right/>
      <top style="hair">
        <color theme="3" tint="0.39997558519241921"/>
      </top>
      <bottom style="thin">
        <color theme="3" tint="0.39997558519241921"/>
      </bottom>
      <diagonal/>
    </border>
    <border>
      <left/>
      <right style="thin">
        <color theme="3" tint="0.39997558519241921"/>
      </right>
      <top style="hair">
        <color theme="3" tint="0.39994506668294322"/>
      </top>
      <bottom style="thin">
        <color theme="3" tint="0.39997558519241921"/>
      </bottom>
      <diagonal/>
    </border>
    <border>
      <left style="hair">
        <color theme="3" tint="0.39997558519241921"/>
      </left>
      <right style="hair">
        <color theme="3" tint="0.39997558519241921"/>
      </right>
      <top style="thin">
        <color theme="3" tint="0.39997558519241921"/>
      </top>
      <bottom style="hair">
        <color theme="3" tint="0.39997558519241921"/>
      </bottom>
      <diagonal/>
    </border>
    <border>
      <left style="hair">
        <color theme="3" tint="0.39997558519241921"/>
      </left>
      <right/>
      <top style="thin">
        <color theme="3" tint="0.39997558519241921"/>
      </top>
      <bottom style="hair">
        <color theme="3" tint="0.39994506668294322"/>
      </bottom>
      <diagonal/>
    </border>
    <border>
      <left/>
      <right/>
      <top style="hair">
        <color theme="3" tint="0.39994506668294322"/>
      </top>
      <bottom style="hair">
        <color theme="3" tint="0.39997558519241921"/>
      </bottom>
      <diagonal/>
    </border>
    <border>
      <left style="thin">
        <color theme="3" tint="0.39997558519241921"/>
      </left>
      <right style="hair">
        <color theme="3" tint="0.39997558519241921"/>
      </right>
      <top style="hair">
        <color theme="3" tint="0.39994506668294322"/>
      </top>
      <bottom style="hair">
        <color theme="3" tint="0.39994506668294322"/>
      </bottom>
      <diagonal/>
    </border>
    <border>
      <left style="thin">
        <color theme="3" tint="0.39997558519241921"/>
      </left>
      <right style="thin">
        <color theme="3" tint="0.39997558519241921"/>
      </right>
      <top/>
      <bottom style="thin">
        <color theme="3" tint="0.39997558519241921"/>
      </bottom>
      <diagonal/>
    </border>
    <border>
      <left style="hair">
        <color theme="3" tint="0.39997558519241921"/>
      </left>
      <right style="hair">
        <color theme="3" tint="0.39997558519241921"/>
      </right>
      <top style="hair">
        <color theme="3" tint="0.39997558519241921"/>
      </top>
      <bottom style="hair">
        <color theme="3" tint="0.39997558519241921"/>
      </bottom>
      <diagonal/>
    </border>
    <border>
      <left style="thin">
        <color theme="3" tint="0.39997558519241921"/>
      </left>
      <right style="hair">
        <color theme="3" tint="0.39997558519241921"/>
      </right>
      <top style="hair">
        <color theme="3" tint="0.39997558519241921"/>
      </top>
      <bottom style="thin">
        <color theme="3" tint="0.39997558519241921"/>
      </bottom>
      <diagonal/>
    </border>
    <border>
      <left style="thin">
        <color theme="3" tint="0.39997558519241921"/>
      </left>
      <right style="hair">
        <color theme="3" tint="0.39997558519241921"/>
      </right>
      <top style="hair">
        <color theme="3" tint="0.39997558519241921"/>
      </top>
      <bottom style="hair">
        <color theme="3" tint="0.39997558519241921"/>
      </bottom>
      <diagonal/>
    </border>
    <border>
      <left style="thin">
        <color theme="3" tint="0.39997558519241921"/>
      </left>
      <right style="hair">
        <color theme="3" tint="0.39997558519241921"/>
      </right>
      <top/>
      <bottom style="thin">
        <color theme="3" tint="0.39997558519241921"/>
      </bottom>
      <diagonal/>
    </border>
    <border>
      <left style="thin">
        <color theme="3" tint="0.39997558519241921"/>
      </left>
      <right style="hair">
        <color theme="3" tint="0.39997558519241921"/>
      </right>
      <top/>
      <bottom style="hair">
        <color theme="3" tint="0.39997558519241921"/>
      </bottom>
      <diagonal/>
    </border>
    <border>
      <left style="hair">
        <color theme="3" tint="0.39997558519241921"/>
      </left>
      <right style="hair">
        <color theme="3" tint="0.39997558519241921"/>
      </right>
      <top/>
      <bottom style="hair">
        <color theme="3" tint="0.39997558519241921"/>
      </bottom>
      <diagonal/>
    </border>
    <border>
      <left/>
      <right style="medium">
        <color theme="3" tint="0.39997558519241921"/>
      </right>
      <top style="thin">
        <color theme="3" tint="0.39997558519241921"/>
      </top>
      <bottom style="thin">
        <color theme="3" tint="0.39997558519241921"/>
      </bottom>
      <diagonal/>
    </border>
    <border>
      <left style="hair">
        <color theme="3" tint="0.39997558519241921"/>
      </left>
      <right/>
      <top style="thin">
        <color theme="3" tint="0.39997558519241921"/>
      </top>
      <bottom style="thin">
        <color theme="3" tint="0.39997558519241921"/>
      </bottom>
      <diagonal/>
    </border>
    <border>
      <left style="thin">
        <color theme="3" tint="0.39997558519241921"/>
      </left>
      <right style="hair">
        <color theme="3" tint="0.39997558519241921"/>
      </right>
      <top style="thin">
        <color theme="3" tint="0.39997558519241921"/>
      </top>
      <bottom style="thin">
        <color theme="3" tint="0.39997558519241921"/>
      </bottom>
      <diagonal/>
    </border>
    <border>
      <left/>
      <right style="hair">
        <color theme="3" tint="0.39994506668294322"/>
      </right>
      <top style="thin">
        <color theme="3" tint="0.39997558519241921"/>
      </top>
      <bottom/>
      <diagonal/>
    </border>
    <border>
      <left style="thin">
        <color theme="3" tint="0.39997558519241921"/>
      </left>
      <right style="hair">
        <color theme="3" tint="0.39997558519241921"/>
      </right>
      <top style="thin">
        <color theme="3" tint="0.39997558519241921"/>
      </top>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hair">
        <color theme="3" tint="0.39997558519241921"/>
      </right>
      <top style="thin">
        <color theme="3" tint="0.39997558519241921"/>
      </top>
      <bottom style="hair">
        <color theme="3" tint="0.39997558519241921"/>
      </bottom>
      <diagonal/>
    </border>
    <border>
      <left style="hair">
        <color theme="3" tint="0.39997558519241921"/>
      </left>
      <right style="hair">
        <color theme="3" tint="0.39997558519241921"/>
      </right>
      <top style="hair">
        <color theme="3" tint="0.39994506668294322"/>
      </top>
      <bottom style="hair">
        <color theme="3" tint="0.39994506668294322"/>
      </bottom>
      <diagonal/>
    </border>
    <border>
      <left style="hair">
        <color theme="3" tint="0.39997558519241921"/>
      </left>
      <right style="hair">
        <color theme="3" tint="0.39997558519241921"/>
      </right>
      <top/>
      <bottom style="hair">
        <color theme="3" tint="0.39994506668294322"/>
      </bottom>
      <diagonal/>
    </border>
    <border>
      <left/>
      <right style="medium">
        <color theme="3" tint="0.39997558519241921"/>
      </right>
      <top style="double">
        <color theme="3" tint="0.39997558519241921"/>
      </top>
      <bottom style="thin">
        <color theme="3" tint="0.39997558519241921"/>
      </bottom>
      <diagonal/>
    </border>
    <border>
      <left/>
      <right style="hair">
        <color theme="3" tint="0.39997558519241921"/>
      </right>
      <top style="hair">
        <color theme="3" tint="0.39997558519241921"/>
      </top>
      <bottom style="medium">
        <color theme="3" tint="0.39997558519241921"/>
      </bottom>
      <diagonal/>
    </border>
    <border>
      <left style="hair">
        <color theme="3" tint="0.39997558519241921"/>
      </left>
      <right/>
      <top style="hair">
        <color theme="3" tint="0.39997558519241921"/>
      </top>
      <bottom/>
      <diagonal/>
    </border>
    <border>
      <left style="thin">
        <color theme="3" tint="0.39997558519241921"/>
      </left>
      <right/>
      <top style="medium">
        <color theme="3" tint="0.39997558519241921"/>
      </top>
      <bottom style="thin">
        <color theme="3" tint="0.39997558519241921"/>
      </bottom>
      <diagonal/>
    </border>
    <border>
      <left/>
      <right/>
      <top style="medium">
        <color theme="3" tint="0.39997558519241921"/>
      </top>
      <bottom style="thin">
        <color theme="3" tint="0.39997558519241921"/>
      </bottom>
      <diagonal/>
    </border>
    <border>
      <left/>
      <right style="medium">
        <color theme="3" tint="0.39997558519241921"/>
      </right>
      <top style="medium">
        <color theme="3" tint="0.39997558519241921"/>
      </top>
      <bottom style="thin">
        <color theme="3" tint="0.39997558519241921"/>
      </bottom>
      <diagonal/>
    </border>
    <border>
      <left/>
      <right style="thin">
        <color theme="3" tint="0.39997558519241921"/>
      </right>
      <top style="medium">
        <color theme="3" tint="0.39997558519241921"/>
      </top>
      <bottom style="thin">
        <color theme="3" tint="0.39997558519241921"/>
      </bottom>
      <diagonal/>
    </border>
    <border>
      <left style="hair">
        <color theme="3" tint="0.39997558519241921"/>
      </left>
      <right style="hair">
        <color theme="3" tint="0.39997558519241921"/>
      </right>
      <top style="medium">
        <color theme="3" tint="0.39997558519241921"/>
      </top>
      <bottom style="hair">
        <color theme="3" tint="0.39997558519241921"/>
      </bottom>
      <diagonal/>
    </border>
    <border>
      <left/>
      <right style="hair">
        <color theme="3" tint="0.39997558519241921"/>
      </right>
      <top style="medium">
        <color theme="3" tint="0.39997558519241921"/>
      </top>
      <bottom style="hair">
        <color theme="3" tint="0.39997558519241921"/>
      </bottom>
      <diagonal/>
    </border>
    <border>
      <left/>
      <right style="hair">
        <color theme="3" tint="0.39997558519241921"/>
      </right>
      <top style="hair">
        <color theme="3" tint="0.39994506668294322"/>
      </top>
      <bottom style="thin">
        <color theme="3" tint="0.39997558519241921"/>
      </bottom>
      <diagonal/>
    </border>
    <border>
      <left style="thin">
        <color theme="3" tint="0.39997558519241921"/>
      </left>
      <right style="thin">
        <color theme="3" tint="0.39997558519241921"/>
      </right>
      <top style="thin">
        <color theme="3" tint="0.39994506668294322"/>
      </top>
      <bottom style="thin">
        <color theme="3" tint="0.39997558519241921"/>
      </bottom>
      <diagonal/>
    </border>
    <border>
      <left style="thin">
        <color theme="3" tint="0.39997558519241921"/>
      </left>
      <right/>
      <top style="thin">
        <color theme="3" tint="0.39997558519241921"/>
      </top>
      <bottom style="hair">
        <color theme="3" tint="0.39994506668294322"/>
      </bottom>
      <diagonal/>
    </border>
    <border diagonalUp="1">
      <left style="hair">
        <color theme="3" tint="0.39997558519241921"/>
      </left>
      <right/>
      <top style="thin">
        <color theme="3" tint="0.39997558519241921"/>
      </top>
      <bottom style="thin">
        <color theme="3" tint="0.39997558519241921"/>
      </bottom>
      <diagonal style="thin">
        <color theme="3" tint="0.79998168889431442"/>
      </diagonal>
    </border>
    <border diagonalUp="1">
      <left/>
      <right/>
      <top style="thin">
        <color theme="3" tint="0.39997558519241921"/>
      </top>
      <bottom style="thin">
        <color theme="3" tint="0.39997558519241921"/>
      </bottom>
      <diagonal style="thin">
        <color theme="3" tint="0.79998168889431442"/>
      </diagonal>
    </border>
    <border>
      <left/>
      <right style="medium">
        <color theme="3" tint="0.39997558519241921"/>
      </right>
      <top style="hair">
        <color theme="3" tint="0.39997558519241921"/>
      </top>
      <bottom style="medium">
        <color theme="3" tint="0.39997558519241921"/>
      </bottom>
      <diagonal/>
    </border>
    <border>
      <left style="thin">
        <color theme="3" tint="0.39997558519241921"/>
      </left>
      <right/>
      <top style="hair">
        <color theme="3" tint="0.39994506668294322"/>
      </top>
      <bottom style="hair">
        <color theme="3" tint="0.39997558519241921"/>
      </bottom>
      <diagonal/>
    </border>
    <border diagonalUp="1">
      <left/>
      <right style="medium">
        <color theme="3" tint="0.39997558519241921"/>
      </right>
      <top style="thin">
        <color theme="3" tint="0.39997558519241921"/>
      </top>
      <bottom style="hair">
        <color theme="3" tint="0.39997558519241921"/>
      </bottom>
      <diagonal style="thin">
        <color theme="3" tint="0.79998168889431442"/>
      </diagonal>
    </border>
    <border>
      <left/>
      <right style="medium">
        <color theme="3" tint="0.39997558519241921"/>
      </right>
      <top style="thin">
        <color theme="3" tint="0.39994506668294322"/>
      </top>
      <bottom style="thin">
        <color theme="3" tint="0.39997558519241921"/>
      </bottom>
      <diagonal/>
    </border>
    <border>
      <left/>
      <right style="medium">
        <color theme="3" tint="0.39997558519241921"/>
      </right>
      <top style="thin">
        <color theme="3" tint="0.39997558519241921"/>
      </top>
      <bottom style="hair">
        <color theme="3" tint="0.39997558519241921"/>
      </bottom>
      <diagonal/>
    </border>
    <border>
      <left style="hair">
        <color theme="3" tint="0.39997558519241921"/>
      </left>
      <right/>
      <top style="thin">
        <color theme="3" tint="0.39994506668294322"/>
      </top>
      <bottom style="thin">
        <color theme="3" tint="0.39997558519241921"/>
      </bottom>
      <diagonal/>
    </border>
    <border>
      <left style="hair">
        <color theme="3" tint="0.39997558519241921"/>
      </left>
      <right style="hair">
        <color theme="3" tint="0.39997558519241921"/>
      </right>
      <top style="thin">
        <color theme="3" tint="0.39994506668294322"/>
      </top>
      <bottom style="thin">
        <color theme="3" tint="0.39997558519241921"/>
      </bottom>
      <diagonal/>
    </border>
    <border>
      <left style="hair">
        <color theme="3" tint="0.39997558519241921"/>
      </left>
      <right style="hair">
        <color theme="3" tint="0.39997558519241921"/>
      </right>
      <top style="thin">
        <color theme="3" tint="0.39997558519241921"/>
      </top>
      <bottom/>
      <diagonal/>
    </border>
    <border>
      <left/>
      <right style="medium">
        <color theme="3" tint="0.39997558519241921"/>
      </right>
      <top style="thin">
        <color theme="3" tint="0.39997558519241921"/>
      </top>
      <bottom/>
      <diagonal/>
    </border>
    <border>
      <left style="hair">
        <color theme="3" tint="0.39997558519241921"/>
      </left>
      <right style="hair">
        <color theme="3" tint="0.39997558519241921"/>
      </right>
      <top style="hair">
        <color theme="3" tint="0.39997558519241921"/>
      </top>
      <bottom style="medium">
        <color theme="3" tint="0.39997558519241921"/>
      </bottom>
      <diagonal/>
    </border>
    <border>
      <left style="hair">
        <color theme="3" tint="0.39997558519241921"/>
      </left>
      <right style="hair">
        <color theme="3" tint="0.39997558519241921"/>
      </right>
      <top/>
      <bottom style="thin">
        <color theme="3" tint="0.39997558519241921"/>
      </bottom>
      <diagonal/>
    </border>
    <border>
      <left style="hair">
        <color theme="3" tint="0.39997558519241921"/>
      </left>
      <right/>
      <top style="thin">
        <color theme="3" tint="0.39997558519241921"/>
      </top>
      <bottom style="medium">
        <color theme="3" tint="0.39997558519241921"/>
      </bottom>
      <diagonal/>
    </border>
    <border>
      <left style="thin">
        <color theme="3" tint="0.39997558519241921"/>
      </left>
      <right style="hair">
        <color theme="3" tint="0.39997558519241921"/>
      </right>
      <top style="hair">
        <color theme="3" tint="0.39997558519241921"/>
      </top>
      <bottom style="medium">
        <color theme="3" tint="0.39997558519241921"/>
      </bottom>
      <diagonal/>
    </border>
    <border>
      <left style="hair">
        <color theme="3" tint="0.39997558519241921"/>
      </left>
      <right/>
      <top style="medium">
        <color theme="3" tint="0.39997558519241921"/>
      </top>
      <bottom style="hair">
        <color theme="3" tint="0.39997558519241921"/>
      </bottom>
      <diagonal/>
    </border>
    <border>
      <left style="thin">
        <color theme="3" tint="0.39997558519241921"/>
      </left>
      <right/>
      <top style="medium">
        <color theme="3" tint="0.39997558519241921"/>
      </top>
      <bottom/>
      <diagonal/>
    </border>
    <border>
      <left style="hair">
        <color theme="3" tint="0.39997558519241921"/>
      </left>
      <right/>
      <top style="hair">
        <color theme="3" tint="0.39997558519241921"/>
      </top>
      <bottom style="medium">
        <color theme="3" tint="0.39997558519241921"/>
      </bottom>
      <diagonal/>
    </border>
    <border>
      <left style="hair">
        <color theme="3" tint="0.39997558519241921"/>
      </left>
      <right/>
      <top style="thin">
        <color theme="3" tint="0.39997558519241921"/>
      </top>
      <bottom/>
      <diagonal/>
    </border>
    <border>
      <left style="hair">
        <color theme="3" tint="0.39997558519241921"/>
      </left>
      <right style="hair">
        <color theme="3" tint="0.39997558519241921"/>
      </right>
      <top style="medium">
        <color theme="3" tint="0.39997558519241921"/>
      </top>
      <bottom style="thin">
        <color theme="3" tint="0.39997558519241921"/>
      </bottom>
      <diagonal/>
    </border>
    <border>
      <left style="thin">
        <color theme="3" tint="0.39997558519241921"/>
      </left>
      <right style="thin">
        <color theme="3" tint="0.39997558519241921"/>
      </right>
      <top style="medium">
        <color theme="3" tint="0.39997558519241921"/>
      </top>
      <bottom style="thin">
        <color theme="3" tint="0.39997558519241921"/>
      </bottom>
      <diagonal/>
    </border>
    <border>
      <left/>
      <right style="hair">
        <color theme="3" tint="0.39997558519241921"/>
      </right>
      <top style="medium">
        <color theme="3" tint="0.39997558519241921"/>
      </top>
      <bottom style="hair">
        <color theme="3" tint="0.39994506668294322"/>
      </bottom>
      <diagonal/>
    </border>
    <border>
      <left/>
      <right style="thin">
        <color theme="3" tint="0.39997558519241921"/>
      </right>
      <top style="medium">
        <color theme="3" tint="0.39997558519241921"/>
      </top>
      <bottom/>
      <diagonal/>
    </border>
    <border diagonalUp="1">
      <left style="hair">
        <color theme="3" tint="0.39997558519241921"/>
      </left>
      <right/>
      <top style="thin">
        <color theme="3" tint="0.39997558519241921"/>
      </top>
      <bottom style="hair">
        <color theme="3" tint="0.39997558519241921"/>
      </bottom>
      <diagonal style="thin">
        <color theme="3" tint="0.79998168889431442"/>
      </diagonal>
    </border>
    <border>
      <left style="hair">
        <color theme="3" tint="0.39994506668294322"/>
      </left>
      <right style="hair">
        <color theme="3" tint="0.39994506668294322"/>
      </right>
      <top style="medium">
        <color theme="3" tint="0.39997558519241921"/>
      </top>
      <bottom style="hair">
        <color theme="3" tint="0.39994506668294322"/>
      </bottom>
      <diagonal/>
    </border>
    <border>
      <left style="hair">
        <color theme="3" tint="0.39997558519241921"/>
      </left>
      <right/>
      <top style="hair">
        <color theme="3" tint="0.39994506668294322"/>
      </top>
      <bottom style="hair">
        <color theme="3" tint="0.39997558519241921"/>
      </bottom>
      <diagonal/>
    </border>
    <border>
      <left style="thin">
        <color theme="3" tint="0.39997558519241921"/>
      </left>
      <right style="hair">
        <color theme="3" tint="0.39994506668294322"/>
      </right>
      <top/>
      <bottom style="hair">
        <color theme="3" tint="0.39994506668294322"/>
      </bottom>
      <diagonal/>
    </border>
    <border>
      <left style="hair">
        <color theme="3" tint="0.39994506668294322"/>
      </left>
      <right style="hair">
        <color theme="3" tint="0.39994506668294322"/>
      </right>
      <top/>
      <bottom style="hair">
        <color theme="3" tint="0.39994506668294322"/>
      </bottom>
      <diagonal/>
    </border>
    <border>
      <left style="thin">
        <color theme="3" tint="0.39997558519241921"/>
      </left>
      <right style="hair">
        <color theme="3" tint="0.39994506668294322"/>
      </right>
      <top style="medium">
        <color theme="3" tint="0.39997558519241921"/>
      </top>
      <bottom/>
      <diagonal/>
    </border>
    <border>
      <left style="hair">
        <color theme="3" tint="0.39994506668294322"/>
      </left>
      <right style="hair">
        <color theme="3" tint="0.39994506668294322"/>
      </right>
      <top style="medium">
        <color theme="3" tint="0.39997558519241921"/>
      </top>
      <bottom/>
      <diagonal/>
    </border>
    <border>
      <left style="hair">
        <color theme="3" tint="0.39997558519241921"/>
      </left>
      <right style="hair">
        <color theme="3" tint="0.39997558519241921"/>
      </right>
      <top style="hair">
        <color theme="3" tint="0.39994506668294322"/>
      </top>
      <bottom/>
      <diagonal/>
    </border>
    <border>
      <left/>
      <right/>
      <top style="dashed">
        <color theme="3" tint="0.39997558519241921"/>
      </top>
      <bottom/>
      <diagonal/>
    </border>
    <border>
      <left style="thin">
        <color theme="3" tint="0.39997558519241921"/>
      </left>
      <right style="hair">
        <color theme="3" tint="0.39997558519241921"/>
      </right>
      <top/>
      <bottom style="medium">
        <color theme="3" tint="0.39997558519241921"/>
      </bottom>
      <diagonal/>
    </border>
    <border>
      <left style="hair">
        <color theme="3" tint="0.39997558519241921"/>
      </left>
      <right/>
      <top style="hair">
        <color theme="3" tint="0.39997558519241921"/>
      </top>
      <bottom style="hair">
        <color theme="3" tint="0.39997558519241921"/>
      </bottom>
      <diagonal/>
    </border>
    <border>
      <left style="thin">
        <color theme="3" tint="0.39997558519241921"/>
      </left>
      <right style="hair">
        <color theme="3" tint="0.39997558519241921"/>
      </right>
      <top style="hair">
        <color theme="3" tint="0.39997558519241921"/>
      </top>
      <bottom/>
      <diagonal/>
    </border>
    <border>
      <left/>
      <right style="hair">
        <color theme="3" tint="0.39997558519241921"/>
      </right>
      <top style="hair">
        <color theme="3" tint="0.39994506668294322"/>
      </top>
      <bottom style="hair">
        <color theme="3" tint="0.39994506668294322"/>
      </bottom>
      <diagonal/>
    </border>
    <border>
      <left style="thin">
        <color theme="3" tint="0.39997558519241921"/>
      </left>
      <right style="hair">
        <color theme="3" tint="0.39997558519241921"/>
      </right>
      <top style="thin">
        <color theme="3" tint="0.39997558519241921"/>
      </top>
      <bottom style="medium">
        <color theme="3" tint="0.39997558519241921"/>
      </bottom>
      <diagonal/>
    </border>
    <border>
      <left style="thin">
        <color theme="3" tint="0.39997558519241921"/>
      </left>
      <right/>
      <top style="medium">
        <color theme="3" tint="0.39997558519241921"/>
      </top>
      <bottom style="thin">
        <color theme="3" tint="0.39994506668294322"/>
      </bottom>
      <diagonal/>
    </border>
    <border>
      <left style="hair">
        <color theme="3" tint="0.39994506668294322"/>
      </left>
      <right style="hair">
        <color theme="3" tint="0.39994506668294322"/>
      </right>
      <top style="hair">
        <color theme="3" tint="0.39994506668294322"/>
      </top>
      <bottom style="medium">
        <color theme="3" tint="0.39997558519241921"/>
      </bottom>
      <diagonal/>
    </border>
    <border>
      <left/>
      <right style="hair">
        <color theme="3" tint="0.39994506668294322"/>
      </right>
      <top style="hair">
        <color theme="3" tint="0.39994506668294322"/>
      </top>
      <bottom style="medium">
        <color theme="3" tint="0.39997558519241921"/>
      </bottom>
      <diagonal/>
    </border>
    <border>
      <left style="thin">
        <color theme="3" tint="0.39997558519241921"/>
      </left>
      <right style="medium">
        <color theme="3" tint="0.39997558519241921"/>
      </right>
      <top style="medium">
        <color theme="3" tint="0.39997558519241921"/>
      </top>
      <bottom style="thin">
        <color theme="3" tint="0.39997558519241921"/>
      </bottom>
      <diagonal/>
    </border>
    <border>
      <left/>
      <right style="hair">
        <color theme="3" tint="0.39994506668294322"/>
      </right>
      <top/>
      <bottom style="hair">
        <color theme="3" tint="0.39994506668294322"/>
      </bottom>
      <diagonal/>
    </border>
    <border>
      <left style="hair">
        <color theme="3" tint="0.39994506668294322"/>
      </left>
      <right style="medium">
        <color theme="3" tint="0.39997558519241921"/>
      </right>
      <top/>
      <bottom style="hair">
        <color theme="3" tint="0.39994506668294322"/>
      </bottom>
      <diagonal/>
    </border>
    <border>
      <left style="hair">
        <color theme="3" tint="0.39994506668294322"/>
      </left>
      <right style="hair">
        <color theme="3" tint="0.39994506668294322"/>
      </right>
      <top style="medium">
        <color theme="3" tint="0.39997558519241921"/>
      </top>
      <bottom style="thin">
        <color theme="3" tint="0.39997558519241921"/>
      </bottom>
      <diagonal/>
    </border>
    <border>
      <left style="hair">
        <color theme="3" tint="0.39994506668294322"/>
      </left>
      <right style="medium">
        <color theme="3" tint="0.39997558519241921"/>
      </right>
      <top style="medium">
        <color theme="3" tint="0.39997558519241921"/>
      </top>
      <bottom style="thin">
        <color theme="3" tint="0.39997558519241921"/>
      </bottom>
      <diagonal/>
    </border>
    <border>
      <left style="hair">
        <color theme="3" tint="0.39997558519241921"/>
      </left>
      <right style="medium">
        <color theme="3" tint="0.39997558519241921"/>
      </right>
      <top style="medium">
        <color theme="3" tint="0.39997558519241921"/>
      </top>
      <bottom style="medium">
        <color theme="3" tint="0.39997558519241921"/>
      </bottom>
      <diagonal/>
    </border>
    <border>
      <left style="thin">
        <color theme="3" tint="0.39997558519241921"/>
      </left>
      <right/>
      <top style="medium">
        <color theme="3" tint="0.39997558519241921"/>
      </top>
      <bottom style="medium">
        <color theme="3" tint="0.39997558519241921"/>
      </bottom>
      <diagonal/>
    </border>
    <border>
      <left style="hair">
        <color theme="3" tint="0.39997558519241921"/>
      </left>
      <right style="thin">
        <color theme="3" tint="0.39997558519241921"/>
      </right>
      <top style="medium">
        <color theme="3" tint="0.39997558519241921"/>
      </top>
      <bottom style="medium">
        <color theme="3" tint="0.39997558519241921"/>
      </bottom>
      <diagonal/>
    </border>
    <border>
      <left style="hair">
        <color theme="3" tint="0.39994506668294322"/>
      </left>
      <right/>
      <top style="medium">
        <color theme="3" tint="0.39997558519241921"/>
      </top>
      <bottom style="medium">
        <color theme="3" tint="0.39997558519241921"/>
      </bottom>
      <diagonal/>
    </border>
    <border>
      <left style="hair">
        <color theme="3" tint="0.39997558519241921"/>
      </left>
      <right style="medium">
        <color theme="3" tint="0.39997558519241921"/>
      </right>
      <top style="medium">
        <color theme="3" tint="0.39997558519241921"/>
      </top>
      <bottom style="hair">
        <color theme="3" tint="0.39997558519241921"/>
      </bottom>
      <diagonal/>
    </border>
    <border>
      <left style="hair">
        <color theme="3" tint="0.39997558519241921"/>
      </left>
      <right style="medium">
        <color theme="3" tint="0.39997558519241921"/>
      </right>
      <top style="thin">
        <color theme="3" tint="0.39997558519241921"/>
      </top>
      <bottom/>
      <diagonal/>
    </border>
    <border>
      <left/>
      <right style="double">
        <color theme="3" tint="0.39997558519241921"/>
      </right>
      <top style="medium">
        <color theme="3" tint="0.39997558519241921"/>
      </top>
      <bottom style="medium">
        <color theme="3" tint="0.39997558519241921"/>
      </bottom>
      <diagonal/>
    </border>
    <border>
      <left/>
      <right style="hair">
        <color theme="3" tint="0.39994506668294322"/>
      </right>
      <top style="medium">
        <color theme="3" tint="0.39997558519241921"/>
      </top>
      <bottom style="thin">
        <color theme="3" tint="0.39997558519241921"/>
      </bottom>
      <diagonal/>
    </border>
    <border>
      <left/>
      <right style="double">
        <color theme="3" tint="0.39997558519241921"/>
      </right>
      <top style="medium">
        <color theme="3" tint="0.39997558519241921"/>
      </top>
      <bottom/>
      <diagonal/>
    </border>
    <border>
      <left/>
      <right style="double">
        <color theme="3" tint="0.39997558519241921"/>
      </right>
      <top/>
      <bottom/>
      <diagonal/>
    </border>
    <border>
      <left/>
      <right style="double">
        <color theme="3" tint="0.39997558519241921"/>
      </right>
      <top/>
      <bottom style="medium">
        <color theme="3" tint="0.39997558519241921"/>
      </bottom>
      <diagonal/>
    </border>
    <border>
      <left style="double">
        <color theme="3" tint="0.39997558519241921"/>
      </left>
      <right style="hair">
        <color theme="3" tint="0.39994506668294322"/>
      </right>
      <top style="medium">
        <color theme="3" tint="0.39997558519241921"/>
      </top>
      <bottom style="medium">
        <color theme="3" tint="0.39997558519241921"/>
      </bottom>
      <diagonal/>
    </border>
    <border>
      <left/>
      <right style="hair">
        <color theme="3" tint="0.39997558519241921"/>
      </right>
      <top style="medium">
        <color theme="3" tint="0.39997558519241921"/>
      </top>
      <bottom style="medium">
        <color theme="3" tint="0.39997558519241921"/>
      </bottom>
      <diagonal/>
    </border>
    <border>
      <left style="double">
        <color theme="3" tint="0.39997558519241921"/>
      </left>
      <right/>
      <top style="double">
        <color theme="3" tint="0.39997558519241921"/>
      </top>
      <bottom style="double">
        <color theme="3" tint="0.39997558519241921"/>
      </bottom>
      <diagonal/>
    </border>
    <border>
      <left/>
      <right style="double">
        <color theme="3" tint="0.39997558519241921"/>
      </right>
      <top style="double">
        <color theme="3" tint="0.39997558519241921"/>
      </top>
      <bottom style="double">
        <color theme="3" tint="0.39997558519241921"/>
      </bottom>
      <diagonal/>
    </border>
    <border diagonalUp="1">
      <left/>
      <right style="medium">
        <color theme="3" tint="0.39997558519241921"/>
      </right>
      <top style="thin">
        <color theme="3" tint="0.39997558519241921"/>
      </top>
      <bottom style="thin">
        <color theme="3" tint="0.39997558519241921"/>
      </bottom>
      <diagonal style="thin">
        <color theme="3" tint="0.79998168889431442"/>
      </diagonal>
    </border>
    <border>
      <left style="hair">
        <color theme="3" tint="0.39994506668294322"/>
      </left>
      <right style="hair">
        <color theme="3" tint="0.39997558519241921"/>
      </right>
      <top style="medium">
        <color theme="3" tint="0.39997558519241921"/>
      </top>
      <bottom style="hair">
        <color theme="3" tint="0.39994506668294322"/>
      </bottom>
      <diagonal/>
    </border>
    <border>
      <left style="hair">
        <color theme="3" tint="0.39994506668294322"/>
      </left>
      <right style="medium">
        <color theme="3" tint="0.39997558519241921"/>
      </right>
      <top style="medium">
        <color theme="3" tint="0.39997558519241921"/>
      </top>
      <bottom/>
      <diagonal/>
    </border>
    <border>
      <left style="hair">
        <color theme="3" tint="0.39997558519241921"/>
      </left>
      <right style="hair">
        <color theme="3" tint="0.39997558519241921"/>
      </right>
      <top style="thin">
        <color theme="3" tint="0.39997558519241921"/>
      </top>
      <bottom style="medium">
        <color theme="3" tint="0.39997558519241921"/>
      </bottom>
      <diagonal/>
    </border>
    <border>
      <left/>
      <right/>
      <top style="thin">
        <color theme="3" tint="0.39997558519241921"/>
      </top>
      <bottom style="medium">
        <color theme="3" tint="0.39997558519241921"/>
      </bottom>
      <diagonal/>
    </border>
    <border>
      <left style="thin">
        <color theme="3" tint="0.39997558519241921"/>
      </left>
      <right style="hair">
        <color theme="3" tint="0.39997558519241921"/>
      </right>
      <top style="medium">
        <color theme="3" tint="0.39997558519241921"/>
      </top>
      <bottom style="hair">
        <color theme="3" tint="0.39997558519241921"/>
      </bottom>
      <diagonal/>
    </border>
    <border>
      <left style="thin">
        <color theme="3" tint="0.39997558519241921"/>
      </left>
      <right/>
      <top style="thin">
        <color theme="3" tint="0.39994506668294322"/>
      </top>
      <bottom style="medium">
        <color theme="3" tint="0.39997558519241921"/>
      </bottom>
      <diagonal/>
    </border>
    <border>
      <left/>
      <right/>
      <top style="thin">
        <color theme="3" tint="0.39994506668294322"/>
      </top>
      <bottom style="medium">
        <color theme="3" tint="0.39997558519241921"/>
      </bottom>
      <diagonal/>
    </border>
    <border>
      <left/>
      <right/>
      <top style="double">
        <color theme="3" tint="0.39997558519241921"/>
      </top>
      <bottom style="thin">
        <color theme="3" tint="0.39994506668294322"/>
      </bottom>
      <diagonal/>
    </border>
    <border>
      <left style="medium">
        <color theme="3" tint="0.39997558519241921"/>
      </left>
      <right/>
      <top style="double">
        <color theme="3" tint="0.39997558519241921"/>
      </top>
      <bottom style="thin">
        <color theme="3" tint="0.39994506668294322"/>
      </bottom>
      <diagonal/>
    </border>
    <border>
      <left/>
      <right style="medium">
        <color theme="3" tint="0.39997558519241921"/>
      </right>
      <top style="double">
        <color theme="3" tint="0.39997558519241921"/>
      </top>
      <bottom style="thin">
        <color theme="3" tint="0.39994506668294322"/>
      </bottom>
      <diagonal/>
    </border>
    <border>
      <left style="medium">
        <color theme="3" tint="0.39997558519241921"/>
      </left>
      <right/>
      <top/>
      <bottom style="thin">
        <color theme="3" tint="0.39994506668294322"/>
      </bottom>
      <diagonal/>
    </border>
    <border>
      <left/>
      <right/>
      <top style="dashed">
        <color theme="3" tint="0.39997558519241921"/>
      </top>
      <bottom style="hair">
        <color theme="3" tint="0.39997558519241921"/>
      </bottom>
      <diagonal/>
    </border>
    <border>
      <left/>
      <right style="medium">
        <color theme="3" tint="0.39997558519241921"/>
      </right>
      <top style="dashed">
        <color theme="3" tint="0.39997558519241921"/>
      </top>
      <bottom/>
      <diagonal/>
    </border>
    <border>
      <left style="medium">
        <color theme="3" tint="0.39997558519241921"/>
      </left>
      <right/>
      <top style="hair">
        <color theme="3" tint="0.39994506668294322"/>
      </top>
      <bottom style="hair">
        <color theme="3" tint="0.39997558519241921"/>
      </bottom>
      <diagonal/>
    </border>
    <border>
      <left/>
      <right style="medium">
        <color theme="3" tint="0.39997558519241921"/>
      </right>
      <top style="thin">
        <color theme="3" tint="0.39994506668294322"/>
      </top>
      <bottom/>
      <diagonal/>
    </border>
    <border>
      <left/>
      <right style="medium">
        <color theme="3" tint="0.39997558519241921"/>
      </right>
      <top style="thin">
        <color theme="3" tint="0.39994506668294322"/>
      </top>
      <bottom style="hair">
        <color theme="3" tint="0.39997558519241921"/>
      </bottom>
      <diagonal/>
    </border>
    <border>
      <left/>
      <right style="medium">
        <color theme="3" tint="0.39997558519241921"/>
      </right>
      <top style="hair">
        <color theme="3" tint="0.39991454817346722"/>
      </top>
      <bottom style="hair">
        <color theme="3" tint="0.39991454817346722"/>
      </bottom>
      <diagonal/>
    </border>
    <border>
      <left/>
      <right style="medium">
        <color theme="3" tint="0.39997558519241921"/>
      </right>
      <top style="thin">
        <color theme="3" tint="0.39994506668294322"/>
      </top>
      <bottom style="hair">
        <color theme="3" tint="0.39991454817346722"/>
      </bottom>
      <diagonal/>
    </border>
    <border>
      <left/>
      <right style="medium">
        <color theme="3" tint="0.39997558519241921"/>
      </right>
      <top style="hair">
        <color theme="3" tint="0.39991454817346722"/>
      </top>
      <bottom style="double">
        <color theme="3" tint="0.39997558519241921"/>
      </bottom>
      <diagonal/>
    </border>
    <border>
      <left/>
      <right style="medium">
        <color theme="3" tint="0.39997558519241921"/>
      </right>
      <top style="hair">
        <color theme="3" tint="0.39991454817346722"/>
      </top>
      <bottom style="medium">
        <color theme="3" tint="0.39997558519241921"/>
      </bottom>
      <diagonal/>
    </border>
    <border>
      <left/>
      <right style="medium">
        <color theme="3" tint="0.39997558519241921"/>
      </right>
      <top style="hair">
        <color theme="3" tint="0.39991454817346722"/>
      </top>
      <bottom/>
      <diagonal/>
    </border>
    <border>
      <left style="medium">
        <color theme="3" tint="0.39997558519241921"/>
      </left>
      <right/>
      <top style="double">
        <color theme="3" tint="0.39994506668294322"/>
      </top>
      <bottom style="hair">
        <color theme="3" tint="0.39997558519241921"/>
      </bottom>
      <diagonal/>
    </border>
    <border>
      <left/>
      <right/>
      <top style="double">
        <color theme="3" tint="0.39994506668294322"/>
      </top>
      <bottom style="hair">
        <color theme="3" tint="0.39997558519241921"/>
      </bottom>
      <diagonal/>
    </border>
    <border>
      <left/>
      <right/>
      <top style="double">
        <color theme="3" tint="0.39994506668294322"/>
      </top>
      <bottom/>
      <diagonal/>
    </border>
    <border>
      <left/>
      <right style="medium">
        <color theme="3" tint="0.39997558519241921"/>
      </right>
      <top style="double">
        <color theme="3" tint="0.39994506668294322"/>
      </top>
      <bottom/>
      <diagonal/>
    </border>
    <border>
      <left/>
      <right/>
      <top style="hair">
        <color theme="3" tint="0.39997558519241921"/>
      </top>
      <bottom style="double">
        <color theme="3" tint="0.39994506668294322"/>
      </bottom>
      <diagonal/>
    </border>
    <border>
      <left/>
      <right style="medium">
        <color theme="3" tint="0.39997558519241921"/>
      </right>
      <top style="hair">
        <color theme="3" tint="0.39991454817346722"/>
      </top>
      <bottom style="double">
        <color theme="3" tint="0.39994506668294322"/>
      </bottom>
      <diagonal/>
    </border>
    <border>
      <left style="hair">
        <color theme="3" tint="0.39997558519241921"/>
      </left>
      <right style="medium">
        <color theme="3" tint="0.39997558519241921"/>
      </right>
      <top style="double">
        <color theme="3" tint="0.39997558519241921"/>
      </top>
      <bottom/>
      <diagonal/>
    </border>
    <border>
      <left/>
      <right style="medium">
        <color theme="3" tint="0.39997558519241921"/>
      </right>
      <top style="double">
        <color theme="3" tint="0.39997558519241921"/>
      </top>
      <bottom style="hair">
        <color theme="3" tint="0.39991454817346722"/>
      </bottom>
      <diagonal/>
    </border>
    <border>
      <left/>
      <right style="medium">
        <color theme="3" tint="0.39997558519241921"/>
      </right>
      <top style="medium">
        <color theme="3" tint="0.39994506668294322"/>
      </top>
      <bottom style="hair">
        <color theme="3" tint="0.39994506668294322"/>
      </bottom>
      <diagonal/>
    </border>
    <border>
      <left/>
      <right/>
      <top style="medium">
        <color theme="3" tint="0.39994506668294322"/>
      </top>
      <bottom style="hair">
        <color theme="3" tint="0.39994506668294322"/>
      </bottom>
      <diagonal/>
    </border>
    <border>
      <left/>
      <right style="medium">
        <color theme="3" tint="0.39997558519241921"/>
      </right>
      <top style="thin">
        <color theme="3" tint="0.39991454817346722"/>
      </top>
      <bottom style="hair">
        <color theme="3" tint="0.39994506668294322"/>
      </bottom>
      <diagonal/>
    </border>
    <border>
      <left/>
      <right style="medium">
        <color theme="3" tint="0.39997558519241921"/>
      </right>
      <top style="thin">
        <color theme="3" tint="0.39997558519241921"/>
      </top>
      <bottom style="hair">
        <color theme="3" tint="0.39991454817346722"/>
      </bottom>
      <diagonal/>
    </border>
    <border>
      <left style="hair">
        <color theme="3" tint="0.39994506668294322"/>
      </left>
      <right style="hair">
        <color theme="3" tint="0.39997558519241921"/>
      </right>
      <top style="thin">
        <color theme="3" tint="0.39997558519241921"/>
      </top>
      <bottom style="hair">
        <color theme="3" tint="0.39997558519241921"/>
      </bottom>
      <diagonal/>
    </border>
    <border>
      <left/>
      <right/>
      <top style="hair">
        <color theme="3" tint="0.39997558519241921"/>
      </top>
      <bottom style="thin">
        <color theme="3" tint="0.39991454817346722"/>
      </bottom>
      <diagonal/>
    </border>
    <border>
      <left style="hair">
        <color theme="3" tint="0.39997558519241921"/>
      </left>
      <right style="medium">
        <color theme="3" tint="0.39997558519241921"/>
      </right>
      <top style="dashed">
        <color theme="3" tint="0.39994506668294322"/>
      </top>
      <bottom style="hair">
        <color theme="3" tint="0.39994506668294322"/>
      </bottom>
      <diagonal/>
    </border>
    <border>
      <left style="medium">
        <color theme="3" tint="0.39997558519241921"/>
      </left>
      <right/>
      <top style="dashed">
        <color theme="3" tint="0.39994506668294322"/>
      </top>
      <bottom style="hair">
        <color theme="3" tint="0.39997558519241921"/>
      </bottom>
      <diagonal/>
    </border>
    <border>
      <left/>
      <right/>
      <top style="dashed">
        <color theme="3" tint="0.39994506668294322"/>
      </top>
      <bottom style="hair">
        <color theme="3" tint="0.39994506668294322"/>
      </bottom>
      <diagonal/>
    </border>
    <border>
      <left/>
      <right style="medium">
        <color theme="3" tint="0.39997558519241921"/>
      </right>
      <top style="dashed">
        <color theme="3" tint="0.39994506668294322"/>
      </top>
      <bottom style="hair">
        <color theme="3" tint="0.39994506668294322"/>
      </bottom>
      <diagonal/>
    </border>
    <border>
      <left style="medium">
        <color theme="3" tint="0.39997558519241921"/>
      </left>
      <right/>
      <top style="hair">
        <color theme="3" tint="0.39997558519241921"/>
      </top>
      <bottom style="thin">
        <color theme="3" tint="0.39997558519241921"/>
      </bottom>
      <diagonal/>
    </border>
    <border>
      <left/>
      <right style="medium">
        <color theme="3" tint="0.39997558519241921"/>
      </right>
      <top style="hair">
        <color theme="3" tint="0.39997558519241921"/>
      </top>
      <bottom/>
      <diagonal/>
    </border>
    <border>
      <left/>
      <right style="thin">
        <color theme="3" tint="0.39997558519241921"/>
      </right>
      <top style="double">
        <color theme="3" tint="0.39997558519241921"/>
      </top>
      <bottom/>
      <diagonal/>
    </border>
    <border>
      <left style="thin">
        <color theme="3" tint="0.39997558519241921"/>
      </left>
      <right style="medium">
        <color theme="3" tint="0.39997558519241921"/>
      </right>
      <top style="hair">
        <color theme="3" tint="0.39997558519241921"/>
      </top>
      <bottom style="thin">
        <color theme="3" tint="0.39997558519241921"/>
      </bottom>
      <diagonal/>
    </border>
    <border>
      <left style="medium">
        <color theme="3" tint="0.39997558519241921"/>
      </left>
      <right/>
      <top style="hair">
        <color theme="3" tint="0.39997558519241921"/>
      </top>
      <bottom style="thin">
        <color theme="3" tint="0.39994506668294322"/>
      </bottom>
      <diagonal/>
    </border>
    <border>
      <left style="hair">
        <color theme="3" tint="0.39997558519241921"/>
      </left>
      <right style="medium">
        <color theme="3" tint="0.39997558519241921"/>
      </right>
      <top style="hair">
        <color theme="3" tint="0.39994506668294322"/>
      </top>
      <bottom/>
      <diagonal/>
    </border>
    <border>
      <left/>
      <right style="hair">
        <color theme="3" tint="0.39997558519241921"/>
      </right>
      <top style="medium">
        <color theme="3" tint="0.39997558519241921"/>
      </top>
      <bottom/>
      <diagonal/>
    </border>
    <border>
      <left style="medium">
        <color theme="3" tint="0.39997558519241921"/>
      </left>
      <right style="hair">
        <color indexed="64"/>
      </right>
      <top style="medium">
        <color theme="3" tint="0.39997558519241921"/>
      </top>
      <bottom style="medium">
        <color theme="3" tint="0.39997558519241921"/>
      </bottom>
      <diagonal/>
    </border>
    <border>
      <left style="medium">
        <color theme="3" tint="0.39997558519241921"/>
      </left>
      <right style="hair">
        <color theme="3" tint="0.39997558519241921"/>
      </right>
      <top style="medium">
        <color theme="3" tint="0.39997558519241921"/>
      </top>
      <bottom style="hair">
        <color theme="3" tint="0.39994506668294322"/>
      </bottom>
      <diagonal/>
    </border>
    <border>
      <left style="medium">
        <color theme="3" tint="0.39997558519241921"/>
      </left>
      <right style="hair">
        <color theme="3" tint="0.39997558519241921"/>
      </right>
      <top/>
      <bottom style="hair">
        <color theme="3" tint="0.39994506668294322"/>
      </bottom>
      <diagonal/>
    </border>
    <border>
      <left style="medium">
        <color theme="3" tint="0.39997558519241921"/>
      </left>
      <right style="hair">
        <color theme="3" tint="0.39997558519241921"/>
      </right>
      <top style="hair">
        <color theme="3" tint="0.39994506668294322"/>
      </top>
      <bottom style="hair">
        <color theme="3" tint="0.39994506668294322"/>
      </bottom>
      <diagonal/>
    </border>
    <border>
      <left style="medium">
        <color theme="3" tint="0.39997558519241921"/>
      </left>
      <right style="hair">
        <color theme="3" tint="0.39997558519241921"/>
      </right>
      <top style="hair">
        <color theme="3" tint="0.39994506668294322"/>
      </top>
      <bottom style="medium">
        <color theme="3" tint="0.39997558519241921"/>
      </bottom>
      <diagonal/>
    </border>
    <border>
      <left/>
      <right style="medium">
        <color theme="3" tint="0.39997558519241921"/>
      </right>
      <top style="medium">
        <color theme="3" tint="0.39997558519241921"/>
      </top>
      <bottom style="hair">
        <color indexed="64"/>
      </bottom>
      <diagonal/>
    </border>
    <border>
      <left/>
      <right style="medium">
        <color theme="3" tint="0.39997558519241921"/>
      </right>
      <top/>
      <bottom style="hair">
        <color indexed="64"/>
      </bottom>
      <diagonal/>
    </border>
    <border>
      <left/>
      <right style="medium">
        <color theme="3" tint="0.39997558519241921"/>
      </right>
      <top style="hair">
        <color indexed="64"/>
      </top>
      <bottom style="hair">
        <color indexed="64"/>
      </bottom>
      <diagonal/>
    </border>
    <border>
      <left/>
      <right style="medium">
        <color theme="3" tint="0.39997558519241921"/>
      </right>
      <top style="hair">
        <color indexed="64"/>
      </top>
      <bottom style="medium">
        <color theme="3" tint="0.39997558519241921"/>
      </bottom>
      <diagonal/>
    </border>
    <border>
      <left/>
      <right style="hair">
        <color theme="3" tint="0.39997558519241921"/>
      </right>
      <top style="medium">
        <color theme="3" tint="0.39997558519241921"/>
      </top>
      <bottom style="hair">
        <color indexed="64"/>
      </bottom>
      <diagonal/>
    </border>
    <border>
      <left/>
      <right style="hair">
        <color theme="3" tint="0.39997558519241921"/>
      </right>
      <top/>
      <bottom style="hair">
        <color indexed="64"/>
      </bottom>
      <diagonal/>
    </border>
    <border>
      <left/>
      <right style="hair">
        <color theme="3" tint="0.39997558519241921"/>
      </right>
      <top style="hair">
        <color indexed="64"/>
      </top>
      <bottom style="hair">
        <color indexed="64"/>
      </bottom>
      <diagonal/>
    </border>
    <border>
      <left/>
      <right style="hair">
        <color theme="3" tint="0.39997558519241921"/>
      </right>
      <top style="hair">
        <color indexed="64"/>
      </top>
      <bottom style="medium">
        <color theme="3" tint="0.39997558519241921"/>
      </bottom>
      <diagonal/>
    </border>
    <border>
      <left style="hair">
        <color theme="3" tint="0.39997558519241921"/>
      </left>
      <right style="hair">
        <color theme="3" tint="0.39997558519241921"/>
      </right>
      <top style="medium">
        <color theme="3" tint="0.39997558519241921"/>
      </top>
      <bottom style="hair">
        <color theme="3" tint="0.39994506668294322"/>
      </bottom>
      <diagonal/>
    </border>
    <border>
      <left style="hair">
        <color theme="3" tint="0.39997558519241921"/>
      </left>
      <right style="hair">
        <color theme="3" tint="0.39997558519241921"/>
      </right>
      <top style="hair">
        <color theme="3" tint="0.39994506668294322"/>
      </top>
      <bottom style="medium">
        <color theme="3" tint="0.39997558519241921"/>
      </bottom>
      <diagonal/>
    </border>
    <border>
      <left style="hair">
        <color indexed="64"/>
      </left>
      <right style="hair">
        <color theme="3" tint="0.39997558519241921"/>
      </right>
      <top style="medium">
        <color theme="3" tint="0.39997558519241921"/>
      </top>
      <bottom style="medium">
        <color theme="3" tint="0.39997558519241921"/>
      </bottom>
      <diagonal/>
    </border>
    <border>
      <left style="hair">
        <color theme="3" tint="0.39997558519241921"/>
      </left>
      <right style="hair">
        <color theme="3" tint="0.39997558519241921"/>
      </right>
      <top/>
      <bottom/>
      <diagonal/>
    </border>
    <border>
      <left style="medium">
        <color theme="3" tint="0.39997558519241921"/>
      </left>
      <right style="medium">
        <color theme="3" tint="0.39997558519241921"/>
      </right>
      <top style="dashed">
        <color theme="3" tint="0.39997558519241921"/>
      </top>
      <bottom/>
      <diagonal/>
    </border>
    <border>
      <left style="medium">
        <color theme="3" tint="0.39997558519241921"/>
      </left>
      <right style="medium">
        <color theme="3" tint="0.39997558519241921"/>
      </right>
      <top style="hair">
        <color theme="3" tint="0.39997558519241921"/>
      </top>
      <bottom style="dashed">
        <color theme="3" tint="0.39997558519241921"/>
      </bottom>
      <diagonal/>
    </border>
    <border>
      <left style="medium">
        <color theme="3" tint="0.39997558519241921"/>
      </left>
      <right style="hair">
        <color theme="3" tint="0.39997558519241921"/>
      </right>
      <top style="double">
        <color theme="3" tint="0.39997558519241921"/>
      </top>
      <bottom style="hair">
        <color theme="3" tint="0.39997558519241921"/>
      </bottom>
      <diagonal/>
    </border>
    <border>
      <left style="medium">
        <color theme="3" tint="0.39997558519241921"/>
      </left>
      <right style="hair">
        <color theme="3" tint="0.39997558519241921"/>
      </right>
      <top style="double">
        <color theme="3" tint="0.39997558519241921"/>
      </top>
      <bottom/>
      <diagonal/>
    </border>
    <border>
      <left style="medium">
        <color theme="3" tint="0.39997558519241921"/>
      </left>
      <right style="hair">
        <color theme="3" tint="0.39997558519241921"/>
      </right>
      <top style="hair">
        <color theme="3" tint="0.39997558519241921"/>
      </top>
      <bottom style="hair">
        <color theme="3" tint="0.39997558519241921"/>
      </bottom>
      <diagonal/>
    </border>
    <border>
      <left style="medium">
        <color theme="3" tint="0.39997558519241921"/>
      </left>
      <right style="hair">
        <color theme="3" tint="0.39997558519241921"/>
      </right>
      <top style="hair">
        <color theme="3" tint="0.39997558519241921"/>
      </top>
      <bottom style="double">
        <color theme="3" tint="0.39994506668294322"/>
      </bottom>
      <diagonal/>
    </border>
    <border>
      <left style="medium">
        <color theme="3" tint="0.39997558519241921"/>
      </left>
      <right style="hair">
        <color theme="3" tint="0.39997558519241921"/>
      </right>
      <top style="hair">
        <color theme="3" tint="0.39997558519241921"/>
      </top>
      <bottom style="double">
        <color theme="3" tint="0.39997558519241921"/>
      </bottom>
      <diagonal/>
    </border>
    <border>
      <left style="medium">
        <color theme="3" tint="0.39997558519241921"/>
      </left>
      <right style="hair">
        <color theme="3" tint="0.39997558519241921"/>
      </right>
      <top/>
      <bottom style="double">
        <color theme="3" tint="0.39997558519241921"/>
      </bottom>
      <diagonal/>
    </border>
    <border>
      <left style="hair">
        <color theme="3" tint="0.39997558519241921"/>
      </left>
      <right/>
      <top style="hair">
        <color theme="3" tint="0.39994506668294322"/>
      </top>
      <bottom style="hair">
        <color theme="3" tint="0.39994506668294322"/>
      </bottom>
      <diagonal/>
    </border>
    <border>
      <left style="hair">
        <color theme="3" tint="0.39997558519241921"/>
      </left>
      <right/>
      <top style="double">
        <color theme="3" tint="0.39997558519241921"/>
      </top>
      <bottom style="thin">
        <color theme="3" tint="0.39997558519241921"/>
      </bottom>
      <diagonal/>
    </border>
    <border>
      <left style="hair">
        <color theme="3" tint="0.39997558519241921"/>
      </left>
      <right/>
      <top style="hair">
        <color theme="3" tint="0.39994506668294322"/>
      </top>
      <bottom style="double">
        <color theme="3" tint="0.39997558519241921"/>
      </bottom>
      <diagonal/>
    </border>
    <border>
      <left style="hair">
        <color theme="3" tint="0.39997558519241921"/>
      </left>
      <right/>
      <top style="hair">
        <color theme="3" tint="0.39994506668294322"/>
      </top>
      <bottom style="thin">
        <color theme="3" tint="0.39997558519241921"/>
      </bottom>
      <diagonal/>
    </border>
    <border>
      <left style="medium">
        <color theme="3" tint="0.39997558519241921"/>
      </left>
      <right style="hair">
        <color theme="3" tint="0.39997558519241921"/>
      </right>
      <top style="hair">
        <color theme="3" tint="0.39994506668294322"/>
      </top>
      <bottom/>
      <diagonal/>
    </border>
    <border>
      <left style="medium">
        <color theme="3" tint="0.39997558519241921"/>
      </left>
      <right style="hair">
        <color theme="3" tint="0.39997558519241921"/>
      </right>
      <top style="thin">
        <color theme="3" tint="0.39997558519241921"/>
      </top>
      <bottom style="hair">
        <color theme="3" tint="0.39994506668294322"/>
      </bottom>
      <diagonal/>
    </border>
    <border>
      <left style="medium">
        <color theme="3" tint="0.39997558519241921"/>
      </left>
      <right style="hair">
        <color theme="3" tint="0.39997558519241921"/>
      </right>
      <top style="hair">
        <color theme="3" tint="0.39994506668294322"/>
      </top>
      <bottom style="thin">
        <color theme="3" tint="0.39997558519241921"/>
      </bottom>
      <diagonal/>
    </border>
    <border>
      <left style="medium">
        <color theme="3" tint="0.39997558519241921"/>
      </left>
      <right style="hair">
        <color theme="3" tint="0.39997558519241921"/>
      </right>
      <top style="hair">
        <color theme="3" tint="0.39994506668294322"/>
      </top>
      <bottom style="double">
        <color theme="3" tint="0.39997558519241921"/>
      </bottom>
      <diagonal/>
    </border>
    <border>
      <left style="medium">
        <color theme="3" tint="0.39997558519241921"/>
      </left>
      <right style="hair">
        <color theme="3" tint="0.39997558519241921"/>
      </right>
      <top style="double">
        <color theme="3" tint="0.39997558519241921"/>
      </top>
      <bottom style="hair">
        <color theme="3" tint="0.39994506668294322"/>
      </bottom>
      <diagonal/>
    </border>
    <border>
      <left style="medium">
        <color theme="3" tint="0.39997558519241921"/>
      </left>
      <right style="hair">
        <color theme="3" tint="0.39997558519241921"/>
      </right>
      <top style="double">
        <color theme="3" tint="0.39997558519241921"/>
      </top>
      <bottom style="thin">
        <color theme="3" tint="0.39997558519241921"/>
      </bottom>
      <diagonal/>
    </border>
    <border>
      <left style="medium">
        <color theme="3" tint="0.39997558519241921"/>
      </left>
      <right style="hair">
        <color theme="3" tint="0.39997558519241921"/>
      </right>
      <top style="thin">
        <color theme="3" tint="0.39997558519241921"/>
      </top>
      <bottom style="thin">
        <color theme="3" tint="0.39997558519241921"/>
      </bottom>
      <diagonal/>
    </border>
    <border>
      <left style="medium">
        <color theme="3" tint="0.39997558519241921"/>
      </left>
      <right style="hair">
        <color theme="3" tint="0.39997558519241921"/>
      </right>
      <top/>
      <bottom style="hair">
        <color theme="3" tint="0.39997558519241921"/>
      </bottom>
      <diagonal/>
    </border>
    <border>
      <left style="medium">
        <color theme="3" tint="0.39997558519241921"/>
      </left>
      <right style="hair">
        <color theme="3" tint="0.39997558519241921"/>
      </right>
      <top/>
      <bottom/>
      <diagonal/>
    </border>
    <border>
      <left style="medium">
        <color theme="3" tint="0.39997558519241921"/>
      </left>
      <right style="hair">
        <color theme="3" tint="0.39997558519241921"/>
      </right>
      <top style="thin">
        <color theme="3" tint="0.39997558519241921"/>
      </top>
      <bottom style="hair">
        <color theme="3" tint="0.39997558519241921"/>
      </bottom>
      <diagonal/>
    </border>
    <border>
      <left style="medium">
        <color theme="3" tint="0.39997558519241921"/>
      </left>
      <right style="hair">
        <color theme="3" tint="0.39997558519241921"/>
      </right>
      <top/>
      <bottom style="medium">
        <color theme="3"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theme="3" tint="0.39997558519241921"/>
      </left>
      <right style="medium">
        <color theme="3" tint="0.39997558519241921"/>
      </right>
      <top style="medium">
        <color theme="3" tint="0.39997558519241921"/>
      </top>
      <bottom style="hair">
        <color theme="3" tint="0.39997558519241921"/>
      </bottom>
      <diagonal/>
    </border>
    <border>
      <left/>
      <right style="thin">
        <color theme="3" tint="0.39997558519241921"/>
      </right>
      <top/>
      <bottom style="double">
        <color theme="3" tint="0.39997558519241921"/>
      </bottom>
      <diagonal/>
    </border>
    <border>
      <left style="thin">
        <color theme="3" tint="0.39997558519241921"/>
      </left>
      <right/>
      <top style="hair">
        <color theme="3" tint="0.39994506668294322"/>
      </top>
      <bottom style="medium">
        <color theme="3" tint="0.39997558519241921"/>
      </bottom>
      <diagonal/>
    </border>
    <border>
      <left style="medium">
        <color theme="3" tint="0.39997558519241921"/>
      </left>
      <right style="hair">
        <color theme="3" tint="0.39997558519241921"/>
      </right>
      <top style="thin">
        <color theme="3" tint="0.39994506668294322"/>
      </top>
      <bottom style="medium">
        <color theme="3" tint="0.39997558519241921"/>
      </bottom>
      <diagonal/>
    </border>
    <border>
      <left/>
      <right style="medium">
        <color theme="3" tint="0.39997558519241921"/>
      </right>
      <top style="thin">
        <color theme="3" tint="0.39997558519241921"/>
      </top>
      <bottom style="medium">
        <color theme="3" tint="0.39997558519241921"/>
      </bottom>
      <diagonal/>
    </border>
    <border>
      <left/>
      <right/>
      <top style="medium">
        <color theme="3" tint="0.39997558519241921"/>
      </top>
      <bottom style="double">
        <color theme="3" tint="0.39997558519241921"/>
      </bottom>
      <diagonal/>
    </border>
    <border>
      <left style="hair">
        <color theme="3" tint="0.39997558519241921"/>
      </left>
      <right/>
      <top style="medium">
        <color theme="3" tint="0.39997558519241921"/>
      </top>
      <bottom style="double">
        <color theme="3" tint="0.39997558519241921"/>
      </bottom>
      <diagonal/>
    </border>
    <border>
      <left/>
      <right style="medium">
        <color theme="3" tint="0.39997558519241921"/>
      </right>
      <top style="medium">
        <color theme="3" tint="0.39997558519241921"/>
      </top>
      <bottom style="double">
        <color theme="3" tint="0.39997558519241921"/>
      </bottom>
      <diagonal/>
    </border>
    <border>
      <left style="thin">
        <color theme="3" tint="0.39997558519241921"/>
      </left>
      <right/>
      <top/>
      <bottom style="hair">
        <color theme="3" tint="0.39997558519241921"/>
      </bottom>
      <diagonal/>
    </border>
    <border>
      <left style="dotted">
        <color theme="3" tint="0.39997558519241921"/>
      </left>
      <right style="dotted">
        <color theme="3" tint="0.39997558519241921"/>
      </right>
      <top style="dotted">
        <color theme="3" tint="0.39997558519241921"/>
      </top>
      <bottom style="dotted">
        <color theme="3" tint="0.39997558519241921"/>
      </bottom>
      <diagonal/>
    </border>
  </borders>
  <cellStyleXfs count="3">
    <xf numFmtId="0" fontId="0" fillId="0" borderId="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1346">
    <xf numFmtId="0" fontId="0" fillId="0" borderId="0" xfId="0">
      <alignment vertical="center"/>
    </xf>
    <xf numFmtId="0" fontId="5" fillId="0" borderId="0" xfId="0" applyFont="1">
      <alignment vertical="center"/>
    </xf>
    <xf numFmtId="0" fontId="6" fillId="3" borderId="1" xfId="0" applyFont="1" applyFill="1" applyBorder="1" applyAlignment="1">
      <alignment horizontal="center" vertical="center" wrapText="1" shrinkToFit="1"/>
    </xf>
    <xf numFmtId="178" fontId="6" fillId="3" borderId="1" xfId="0" applyNumberFormat="1" applyFont="1" applyFill="1" applyBorder="1" applyAlignment="1">
      <alignment horizontal="center" vertical="center" wrapText="1" shrinkToFit="1"/>
    </xf>
    <xf numFmtId="0" fontId="6" fillId="3" borderId="1" xfId="0" applyFont="1" applyFill="1" applyBorder="1" applyAlignment="1">
      <alignment horizontal="center" vertical="center" wrapText="1"/>
    </xf>
    <xf numFmtId="0" fontId="3" fillId="0" borderId="0" xfId="0" applyFont="1" applyAlignment="1">
      <alignment vertical="center" wrapText="1"/>
    </xf>
    <xf numFmtId="0" fontId="4" fillId="0" borderId="0" xfId="0" applyFont="1" applyAlignment="1">
      <alignment horizontal="left" vertical="center" wrapText="1"/>
    </xf>
    <xf numFmtId="176" fontId="6"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left" vertical="center" wrapText="1" indent="1" shrinkToFit="1"/>
    </xf>
    <xf numFmtId="0" fontId="0" fillId="0" borderId="0" xfId="0" applyAlignment="1">
      <alignment horizontal="left" vertical="center" indent="1"/>
    </xf>
    <xf numFmtId="0" fontId="6" fillId="0" borderId="0" xfId="0" applyFont="1" applyAlignment="1">
      <alignment horizontal="center" vertical="center" wrapText="1"/>
    </xf>
    <xf numFmtId="0" fontId="0" fillId="0" borderId="0" xfId="0" applyProtection="1">
      <alignment vertical="center"/>
      <protection locked="0"/>
    </xf>
    <xf numFmtId="0" fontId="9" fillId="0" borderId="0" xfId="0" applyFont="1" applyProtection="1">
      <alignment vertical="center"/>
      <protection locked="0"/>
    </xf>
    <xf numFmtId="0" fontId="13" fillId="0" borderId="0" xfId="0" applyFont="1">
      <alignment vertical="center"/>
    </xf>
    <xf numFmtId="0" fontId="14" fillId="2" borderId="19" xfId="0" applyFont="1" applyFill="1" applyBorder="1" applyAlignment="1">
      <alignment horizontal="left" vertical="center" indent="1" shrinkToFit="1"/>
    </xf>
    <xf numFmtId="0" fontId="14" fillId="2" borderId="16" xfId="0" applyFont="1" applyFill="1" applyBorder="1" applyAlignment="1">
      <alignment horizontal="left" vertical="center" indent="1" shrinkToFit="1"/>
    </xf>
    <xf numFmtId="0" fontId="14" fillId="2" borderId="17" xfId="0" applyFont="1" applyFill="1" applyBorder="1" applyAlignment="1">
      <alignment horizontal="left" vertical="center" indent="1" shrinkToFit="1"/>
    </xf>
    <xf numFmtId="0" fontId="14" fillId="2" borderId="77" xfId="0" applyFont="1" applyFill="1" applyBorder="1" applyAlignment="1">
      <alignment horizontal="left" vertical="center" indent="1" shrinkToFit="1"/>
    </xf>
    <xf numFmtId="0" fontId="14" fillId="2" borderId="44" xfId="0" applyFont="1" applyFill="1" applyBorder="1" applyAlignment="1">
      <alignment horizontal="left" vertical="center" indent="1" shrinkToFit="1"/>
    </xf>
    <xf numFmtId="0" fontId="14" fillId="2" borderId="31" xfId="0" applyFont="1" applyFill="1" applyBorder="1" applyAlignment="1">
      <alignment horizontal="left" vertical="center" indent="1" shrinkToFit="1"/>
    </xf>
    <xf numFmtId="0" fontId="14" fillId="2" borderId="32" xfId="0" applyFont="1" applyFill="1" applyBorder="1" applyAlignment="1">
      <alignment horizontal="left" vertical="center" indent="1" shrinkToFit="1"/>
    </xf>
    <xf numFmtId="0" fontId="14" fillId="2" borderId="59" xfId="0" applyFont="1" applyFill="1" applyBorder="1" applyAlignment="1">
      <alignment horizontal="left" vertical="center" indent="1" shrinkToFit="1"/>
    </xf>
    <xf numFmtId="0" fontId="14" fillId="2" borderId="51" xfId="0" applyFont="1" applyFill="1" applyBorder="1" applyAlignment="1">
      <alignment horizontal="left" vertical="center" indent="1" shrinkToFit="1"/>
    </xf>
    <xf numFmtId="0" fontId="14" fillId="2" borderId="76" xfId="0" applyFont="1" applyFill="1" applyBorder="1" applyAlignment="1">
      <alignment horizontal="left" vertical="center" wrapText="1" indent="1" shrinkToFit="1"/>
    </xf>
    <xf numFmtId="0" fontId="14" fillId="2" borderId="55" xfId="0" applyFont="1" applyFill="1" applyBorder="1" applyAlignment="1">
      <alignment horizontal="left" vertical="center" indent="1" shrinkToFit="1"/>
    </xf>
    <xf numFmtId="0" fontId="14" fillId="2" borderId="78" xfId="0" applyFont="1" applyFill="1" applyBorder="1" applyAlignment="1">
      <alignment horizontal="left" vertical="center" indent="1" shrinkToFit="1"/>
    </xf>
    <xf numFmtId="0" fontId="14" fillId="2" borderId="76" xfId="0" applyFont="1" applyFill="1" applyBorder="1" applyAlignment="1">
      <alignment horizontal="left" vertical="center" indent="1" shrinkToFit="1"/>
    </xf>
    <xf numFmtId="0" fontId="14" fillId="2" borderId="61" xfId="0" applyFont="1" applyFill="1" applyBorder="1" applyAlignment="1">
      <alignment horizontal="left" vertical="center" indent="1" shrinkToFit="1"/>
    </xf>
    <xf numFmtId="0" fontId="14" fillId="2" borderId="62" xfId="0" applyFont="1" applyFill="1" applyBorder="1" applyAlignment="1">
      <alignment horizontal="left" vertical="center" indent="1" shrinkToFit="1"/>
    </xf>
    <xf numFmtId="0" fontId="14" fillId="2" borderId="58" xfId="0" applyFont="1" applyFill="1" applyBorder="1" applyAlignment="1">
      <alignment horizontal="left" vertical="center" indent="1" shrinkToFit="1"/>
    </xf>
    <xf numFmtId="0" fontId="14" fillId="2" borderId="43" xfId="0" applyFont="1" applyFill="1" applyBorder="1" applyAlignment="1">
      <alignment horizontal="left" vertical="center" indent="1" shrinkToFit="1"/>
    </xf>
    <xf numFmtId="0" fontId="14" fillId="2" borderId="34" xfId="0" applyFont="1" applyFill="1" applyBorder="1" applyAlignment="1">
      <alignment horizontal="left" vertical="center" indent="1" shrinkToFit="1"/>
    </xf>
    <xf numFmtId="176" fontId="14" fillId="2" borderId="99" xfId="0" applyNumberFormat="1" applyFont="1" applyFill="1" applyBorder="1" applyAlignment="1">
      <alignment horizontal="left" vertical="center" indent="1" shrinkToFit="1"/>
    </xf>
    <xf numFmtId="176" fontId="14" fillId="2" borderId="98" xfId="0" applyNumberFormat="1" applyFont="1" applyFill="1" applyBorder="1" applyAlignment="1">
      <alignment horizontal="left" vertical="center" indent="1" shrinkToFit="1"/>
    </xf>
    <xf numFmtId="0" fontId="14" fillId="2" borderId="100" xfId="0" applyFont="1" applyFill="1" applyBorder="1" applyAlignment="1">
      <alignment horizontal="left" vertical="center" indent="1" shrinkToFit="1"/>
    </xf>
    <xf numFmtId="0" fontId="14" fillId="2" borderId="101" xfId="0" applyFont="1" applyFill="1" applyBorder="1" applyAlignment="1">
      <alignment horizontal="left" vertical="center" indent="1" shrinkToFit="1"/>
    </xf>
    <xf numFmtId="0" fontId="14" fillId="2" borderId="102" xfId="0" applyFont="1" applyFill="1" applyBorder="1" applyAlignment="1">
      <alignment horizontal="left" vertical="center" indent="1" shrinkToFit="1"/>
    </xf>
    <xf numFmtId="0" fontId="14" fillId="2" borderId="60" xfId="0" applyFont="1" applyFill="1" applyBorder="1" applyAlignment="1">
      <alignment horizontal="left" vertical="center" indent="1" shrinkToFit="1"/>
    </xf>
    <xf numFmtId="0" fontId="14" fillId="2" borderId="103" xfId="0" applyFont="1" applyFill="1" applyBorder="1" applyAlignment="1">
      <alignment horizontal="left" vertical="center" indent="1" shrinkToFit="1"/>
    </xf>
    <xf numFmtId="0" fontId="14" fillId="2" borderId="104" xfId="0" applyFont="1" applyFill="1" applyBorder="1" applyAlignment="1">
      <alignment horizontal="left" vertical="center" indent="1" shrinkToFit="1"/>
    </xf>
    <xf numFmtId="0" fontId="14" fillId="2" borderId="108" xfId="0" applyFont="1" applyFill="1" applyBorder="1" applyAlignment="1">
      <alignment horizontal="center" vertical="center" shrinkToFit="1"/>
    </xf>
    <xf numFmtId="0" fontId="14" fillId="2" borderId="112" xfId="0" applyFont="1" applyFill="1" applyBorder="1" applyAlignment="1" applyProtection="1">
      <alignment horizontal="left" vertical="center" wrapText="1" indent="1"/>
      <protection locked="0"/>
    </xf>
    <xf numFmtId="0" fontId="14" fillId="2" borderId="113" xfId="0" applyFont="1" applyFill="1" applyBorder="1" applyAlignment="1" applyProtection="1">
      <alignment horizontal="left" vertical="center" wrapText="1" indent="1"/>
      <protection locked="0"/>
    </xf>
    <xf numFmtId="0" fontId="14" fillId="2" borderId="171" xfId="0" applyFont="1" applyFill="1" applyBorder="1" applyAlignment="1" applyProtection="1">
      <alignment horizontal="left" vertical="center" wrapText="1" indent="1"/>
      <protection locked="0"/>
    </xf>
    <xf numFmtId="0" fontId="14" fillId="2" borderId="172" xfId="0" applyFont="1" applyFill="1" applyBorder="1" applyAlignment="1" applyProtection="1">
      <alignment horizontal="left" vertical="center" wrapText="1" indent="1"/>
      <protection locked="0"/>
    </xf>
    <xf numFmtId="0" fontId="14" fillId="2" borderId="75" xfId="0" applyFont="1" applyFill="1" applyBorder="1" applyAlignment="1" applyProtection="1">
      <alignment horizontal="left" vertical="center" wrapText="1" indent="1"/>
      <protection locked="0"/>
    </xf>
    <xf numFmtId="0" fontId="14" fillId="2" borderId="84" xfId="0" applyFont="1" applyFill="1" applyBorder="1" applyAlignment="1">
      <alignment horizontal="left" vertical="center" indent="1" shrinkToFit="1"/>
    </xf>
    <xf numFmtId="0" fontId="14" fillId="2" borderId="28" xfId="0" applyFont="1" applyFill="1" applyBorder="1" applyAlignment="1">
      <alignment horizontal="left" vertical="center" indent="1" shrinkToFit="1"/>
    </xf>
    <xf numFmtId="0" fontId="14" fillId="2" borderId="49" xfId="0" applyFont="1" applyFill="1" applyBorder="1" applyAlignment="1">
      <alignment horizontal="left" vertical="center" indent="1" shrinkToFit="1"/>
    </xf>
    <xf numFmtId="0" fontId="14" fillId="2" borderId="26" xfId="0" applyFont="1" applyFill="1" applyBorder="1" applyAlignment="1">
      <alignment horizontal="left" vertical="center" indent="1" shrinkToFit="1"/>
    </xf>
    <xf numFmtId="0" fontId="14" fillId="2" borderId="73" xfId="0" applyFont="1" applyFill="1" applyBorder="1" applyAlignment="1">
      <alignment horizontal="left" vertical="center" indent="1" shrinkToFit="1"/>
    </xf>
    <xf numFmtId="0" fontId="14" fillId="2" borderId="185" xfId="0" applyFont="1" applyFill="1" applyBorder="1" applyAlignment="1">
      <alignment horizontal="left" vertical="center" indent="1" shrinkToFit="1"/>
    </xf>
    <xf numFmtId="0" fontId="14" fillId="2" borderId="66" xfId="0" applyFont="1" applyFill="1" applyBorder="1" applyAlignment="1">
      <alignment horizontal="left" vertical="center" indent="1" shrinkToFit="1"/>
    </xf>
    <xf numFmtId="0" fontId="14" fillId="2" borderId="93" xfId="0" applyFont="1" applyFill="1" applyBorder="1" applyAlignment="1">
      <alignment horizontal="left" vertical="center" indent="1" shrinkToFit="1"/>
    </xf>
    <xf numFmtId="0" fontId="14" fillId="2" borderId="25" xfId="0" applyFont="1" applyFill="1" applyBorder="1" applyAlignment="1">
      <alignment horizontal="left" vertical="center" wrapText="1" indent="1" shrinkToFit="1"/>
    </xf>
    <xf numFmtId="0" fontId="14" fillId="2" borderId="87" xfId="0" applyFont="1" applyFill="1" applyBorder="1" applyAlignment="1">
      <alignment horizontal="left" vertical="center" indent="1" shrinkToFit="1"/>
    </xf>
    <xf numFmtId="0" fontId="14" fillId="2" borderId="86" xfId="0" applyFont="1" applyFill="1" applyBorder="1" applyAlignment="1">
      <alignment horizontal="left" vertical="center" indent="1" shrinkToFit="1"/>
    </xf>
    <xf numFmtId="0" fontId="14" fillId="2" borderId="121" xfId="0" applyFont="1" applyFill="1" applyBorder="1" applyAlignment="1">
      <alignment horizontal="left" vertical="center" indent="1" shrinkToFit="1"/>
    </xf>
    <xf numFmtId="0" fontId="14" fillId="2" borderId="107" xfId="0" applyFont="1" applyFill="1" applyBorder="1" applyAlignment="1">
      <alignment horizontal="left" vertical="center" indent="1" shrinkToFit="1"/>
    </xf>
    <xf numFmtId="0" fontId="14" fillId="2" borderId="116" xfId="0" applyFont="1" applyFill="1" applyBorder="1" applyAlignment="1">
      <alignment horizontal="left" vertical="center" indent="1" shrinkToFit="1"/>
    </xf>
    <xf numFmtId="0" fontId="14" fillId="2" borderId="118" xfId="0" applyFont="1" applyFill="1" applyBorder="1" applyAlignment="1">
      <alignment horizontal="left" vertical="center" indent="1" shrinkToFit="1"/>
    </xf>
    <xf numFmtId="0" fontId="14" fillId="2" borderId="109" xfId="0" applyFont="1" applyFill="1" applyBorder="1" applyAlignment="1">
      <alignment horizontal="left" vertical="center" indent="1" shrinkToFit="1"/>
    </xf>
    <xf numFmtId="0" fontId="14" fillId="2" borderId="111" xfId="0" applyFont="1" applyFill="1" applyBorder="1" applyAlignment="1">
      <alignment horizontal="left" vertical="center" indent="1" shrinkToFit="1"/>
    </xf>
    <xf numFmtId="0" fontId="14" fillId="2" borderId="137" xfId="0" applyFont="1" applyFill="1" applyBorder="1" applyAlignment="1">
      <alignment horizontal="left" vertical="center" indent="1" shrinkToFit="1"/>
    </xf>
    <xf numFmtId="0" fontId="16" fillId="0" borderId="0" xfId="0" applyFont="1">
      <alignment vertical="center"/>
    </xf>
    <xf numFmtId="0" fontId="16" fillId="0" borderId="65" xfId="0" applyFont="1" applyBorder="1">
      <alignment vertical="center"/>
    </xf>
    <xf numFmtId="0" fontId="14" fillId="0" borderId="0" xfId="0" applyFont="1">
      <alignment vertical="center"/>
    </xf>
    <xf numFmtId="0" fontId="14" fillId="0" borderId="0" xfId="0" applyFont="1" applyAlignment="1">
      <alignment horizontal="left" vertical="center" indent="1"/>
    </xf>
    <xf numFmtId="0" fontId="16" fillId="0" borderId="0" xfId="0" applyFont="1" applyAlignment="1">
      <alignment vertical="center" shrinkToFit="1"/>
    </xf>
    <xf numFmtId="0" fontId="14" fillId="0" borderId="65" xfId="0" applyFont="1" applyBorder="1">
      <alignment vertical="center"/>
    </xf>
    <xf numFmtId="0" fontId="14" fillId="0" borderId="65" xfId="0" applyFont="1" applyBorder="1" applyAlignment="1">
      <alignment horizontal="center" vertical="center" wrapText="1"/>
    </xf>
    <xf numFmtId="0" fontId="16" fillId="0" borderId="65" xfId="0" applyFont="1" applyBorder="1" applyAlignment="1">
      <alignment vertical="center" shrinkToFit="1"/>
    </xf>
    <xf numFmtId="0" fontId="14" fillId="2" borderId="56" xfId="0" applyFont="1" applyFill="1" applyBorder="1" applyAlignment="1">
      <alignment horizontal="left" vertical="center" indent="1" shrinkToFit="1"/>
    </xf>
    <xf numFmtId="0" fontId="14" fillId="2" borderId="55" xfId="0" applyFont="1" applyFill="1" applyBorder="1" applyAlignment="1">
      <alignment horizontal="left" vertical="center" wrapText="1" indent="1" shrinkToFit="1"/>
    </xf>
    <xf numFmtId="0" fontId="14" fillId="2" borderId="55" xfId="0" applyFont="1" applyFill="1" applyBorder="1" applyAlignment="1">
      <alignment horizontal="left" vertical="center" wrapText="1" indent="1"/>
    </xf>
    <xf numFmtId="0" fontId="14" fillId="2" borderId="56" xfId="0" applyFont="1" applyFill="1" applyBorder="1" applyAlignment="1">
      <alignment horizontal="left" vertical="center" wrapText="1" indent="1"/>
    </xf>
    <xf numFmtId="0" fontId="14" fillId="2" borderId="57" xfId="0" applyFont="1" applyFill="1" applyBorder="1" applyAlignment="1">
      <alignment horizontal="left" vertical="center" wrapText="1" indent="1" shrinkToFit="1"/>
    </xf>
    <xf numFmtId="0" fontId="14" fillId="2" borderId="25" xfId="0" applyFont="1" applyFill="1" applyBorder="1" applyAlignment="1">
      <alignment horizontal="left" vertical="center" indent="1" shrinkToFit="1"/>
    </xf>
    <xf numFmtId="0" fontId="14" fillId="2" borderId="180" xfId="0" applyFont="1" applyFill="1" applyBorder="1" applyAlignment="1">
      <alignment horizontal="left" vertical="center" indent="1" shrinkToFit="1"/>
    </xf>
    <xf numFmtId="0" fontId="14" fillId="2" borderId="24" xfId="0" applyFont="1" applyFill="1" applyBorder="1" applyAlignment="1">
      <alignment horizontal="left" vertical="center" indent="1" shrinkToFit="1"/>
    </xf>
    <xf numFmtId="0" fontId="14" fillId="2" borderId="23" xfId="0" applyFont="1" applyFill="1" applyBorder="1" applyAlignment="1">
      <alignment horizontal="left" vertical="center" indent="1" shrinkToFit="1"/>
    </xf>
    <xf numFmtId="0" fontId="14" fillId="2" borderId="74" xfId="0" applyFont="1" applyFill="1" applyBorder="1" applyAlignment="1">
      <alignment horizontal="left" vertical="center" indent="1" shrinkToFit="1"/>
    </xf>
    <xf numFmtId="0" fontId="14" fillId="2" borderId="35" xfId="0" applyFont="1" applyFill="1" applyBorder="1" applyAlignment="1">
      <alignment horizontal="left" vertical="center" indent="1" shrinkToFit="1"/>
    </xf>
    <xf numFmtId="0" fontId="10" fillId="7" borderId="1" xfId="0" applyFont="1" applyFill="1" applyBorder="1" applyAlignment="1" applyProtection="1">
      <alignment horizontal="center" vertical="center" wrapText="1" shrinkToFit="1"/>
      <protection locked="0"/>
    </xf>
    <xf numFmtId="176" fontId="14" fillId="2" borderId="226" xfId="0" applyNumberFormat="1" applyFont="1" applyFill="1" applyBorder="1" applyAlignment="1">
      <alignment horizontal="left" vertical="center" indent="1" shrinkToFit="1"/>
    </xf>
    <xf numFmtId="0" fontId="14" fillId="2" borderId="151" xfId="0" applyFont="1" applyFill="1" applyBorder="1" applyAlignment="1">
      <alignment horizontal="left" vertical="center" indent="1" shrinkToFit="1"/>
    </xf>
    <xf numFmtId="0" fontId="14" fillId="2" borderId="227" xfId="0" applyFont="1" applyFill="1" applyBorder="1" applyAlignment="1">
      <alignment horizontal="left" vertical="center" indent="1" shrinkToFit="1"/>
    </xf>
    <xf numFmtId="0" fontId="14" fillId="2" borderId="75" xfId="0" applyFont="1" applyFill="1" applyBorder="1" applyAlignment="1">
      <alignment horizontal="left" vertical="center" indent="1" shrinkToFit="1"/>
    </xf>
    <xf numFmtId="0" fontId="14" fillId="2" borderId="204" xfId="0" applyFont="1" applyFill="1" applyBorder="1" applyAlignment="1">
      <alignment horizontal="left" vertical="center" indent="1" shrinkToFit="1"/>
    </xf>
    <xf numFmtId="0" fontId="4" fillId="0" borderId="0" xfId="0" applyFont="1">
      <alignment vertical="center"/>
    </xf>
    <xf numFmtId="0" fontId="17" fillId="0" borderId="0" xfId="0" applyFont="1">
      <alignment vertical="center"/>
    </xf>
    <xf numFmtId="0" fontId="17" fillId="9" borderId="0" xfId="0" applyFont="1" applyFill="1" applyAlignment="1">
      <alignment horizontal="center" vertical="center"/>
    </xf>
    <xf numFmtId="0" fontId="17" fillId="9" borderId="0" xfId="0" applyFont="1" applyFill="1">
      <alignment vertical="center"/>
    </xf>
    <xf numFmtId="0" fontId="18" fillId="0" borderId="0" xfId="0" applyFont="1">
      <alignment vertical="center"/>
    </xf>
    <xf numFmtId="0" fontId="17" fillId="10" borderId="0" xfId="0" applyFont="1" applyFill="1">
      <alignment vertical="center"/>
    </xf>
    <xf numFmtId="0" fontId="0" fillId="0" borderId="0" xfId="0" applyAlignment="1">
      <alignment vertical="center" shrinkToFit="1"/>
    </xf>
    <xf numFmtId="0" fontId="6" fillId="0" borderId="0" xfId="0" applyFont="1">
      <alignment vertical="center"/>
    </xf>
    <xf numFmtId="0" fontId="5" fillId="3" borderId="1" xfId="0" applyFont="1" applyFill="1" applyBorder="1" applyAlignment="1">
      <alignment horizontal="center" vertical="center" wrapText="1"/>
    </xf>
    <xf numFmtId="0" fontId="6" fillId="0" borderId="27" xfId="0" applyFont="1" applyBorder="1" applyAlignment="1" applyProtection="1">
      <alignment horizontal="left" vertical="center" indent="1" shrinkToFit="1"/>
      <protection locked="0"/>
    </xf>
    <xf numFmtId="0" fontId="6" fillId="0" borderId="18" xfId="0" applyFont="1" applyBorder="1" applyAlignment="1" applyProtection="1">
      <alignment horizontal="left" vertical="center" indent="1" shrinkToFit="1"/>
      <protection locked="0"/>
    </xf>
    <xf numFmtId="0" fontId="6" fillId="0" borderId="26" xfId="0" applyFont="1" applyBorder="1" applyAlignment="1" applyProtection="1">
      <alignment horizontal="left" vertical="center" indent="1" shrinkToFit="1"/>
      <protection locked="0"/>
    </xf>
    <xf numFmtId="0" fontId="6" fillId="0" borderId="6" xfId="0" applyFont="1" applyBorder="1" applyAlignment="1" applyProtection="1">
      <alignment horizontal="left" vertical="center" indent="1" shrinkToFit="1"/>
      <protection locked="0"/>
    </xf>
    <xf numFmtId="0" fontId="6" fillId="0" borderId="0" xfId="0" applyFont="1" applyAlignment="1" applyProtection="1">
      <alignment horizontal="left" vertical="center" indent="1" shrinkToFit="1"/>
      <protection locked="0"/>
    </xf>
    <xf numFmtId="0" fontId="6" fillId="0" borderId="0" xfId="0" applyFont="1" applyAlignment="1">
      <alignment horizontal="left" vertical="center" indent="1" shrinkToFit="1"/>
    </xf>
    <xf numFmtId="0" fontId="6" fillId="0" borderId="0" xfId="0" applyFont="1" applyAlignment="1">
      <alignment vertical="center" shrinkToFit="1"/>
    </xf>
    <xf numFmtId="0" fontId="6" fillId="0" borderId="65" xfId="0" applyFont="1" applyBorder="1" applyAlignment="1" applyProtection="1">
      <alignment horizontal="left" vertical="center" indent="1" shrinkToFit="1"/>
      <protection locked="0"/>
    </xf>
    <xf numFmtId="0" fontId="6" fillId="0" borderId="15" xfId="0" applyFont="1" applyBorder="1" applyAlignment="1" applyProtection="1">
      <alignment horizontal="left" vertical="center" indent="1" shrinkToFit="1"/>
      <protection locked="0"/>
    </xf>
    <xf numFmtId="0" fontId="6" fillId="0" borderId="30" xfId="0" applyFont="1" applyBorder="1" applyAlignment="1" applyProtection="1">
      <alignment horizontal="left" vertical="center" indent="1" shrinkToFit="1"/>
      <protection locked="0"/>
    </xf>
    <xf numFmtId="0" fontId="19" fillId="4" borderId="0" xfId="0" applyFont="1" applyFill="1" applyAlignment="1">
      <alignment vertical="center" wrapText="1"/>
    </xf>
    <xf numFmtId="176" fontId="8" fillId="4" borderId="122" xfId="0" applyNumberFormat="1" applyFont="1" applyFill="1" applyBorder="1" applyAlignment="1" applyProtection="1">
      <alignment horizontal="right" vertical="center" shrinkToFit="1"/>
      <protection locked="0"/>
    </xf>
    <xf numFmtId="176" fontId="8" fillId="4" borderId="123" xfId="0" applyNumberFormat="1" applyFont="1" applyFill="1" applyBorder="1" applyAlignment="1" applyProtection="1">
      <alignment horizontal="right" vertical="center" shrinkToFit="1"/>
      <protection locked="0"/>
    </xf>
    <xf numFmtId="176" fontId="8" fillId="4" borderId="124" xfId="0" applyNumberFormat="1" applyFont="1" applyFill="1" applyBorder="1" applyAlignment="1" applyProtection="1">
      <alignment horizontal="right" vertical="center" shrinkToFit="1"/>
      <protection locked="0"/>
    </xf>
    <xf numFmtId="0" fontId="0" fillId="4" borderId="0" xfId="0" applyFill="1" applyAlignment="1">
      <alignment horizontal="centerContinuous" vertical="center" shrinkToFit="1"/>
    </xf>
    <xf numFmtId="0" fontId="0" fillId="4" borderId="0" xfId="0" applyFill="1" applyAlignment="1">
      <alignment horizontal="centerContinuous" vertical="center"/>
    </xf>
    <xf numFmtId="0" fontId="6" fillId="0" borderId="0" xfId="0" applyFont="1" applyAlignment="1">
      <alignment horizontal="right" vertical="center" shrinkToFit="1"/>
    </xf>
    <xf numFmtId="0" fontId="0" fillId="0" borderId="193" xfId="0" applyBorder="1">
      <alignment vertical="center"/>
    </xf>
    <xf numFmtId="0" fontId="0" fillId="0" borderId="202" xfId="0" applyBorder="1">
      <alignment vertical="center"/>
    </xf>
    <xf numFmtId="0" fontId="0" fillId="0" borderId="214" xfId="0" applyBorder="1">
      <alignment vertical="center"/>
    </xf>
    <xf numFmtId="0" fontId="6" fillId="0" borderId="82" xfId="0" applyFont="1" applyBorder="1" applyAlignment="1" applyProtection="1">
      <alignment horizontal="left" vertical="center" indent="1" shrinkToFit="1"/>
      <protection locked="0"/>
    </xf>
    <xf numFmtId="0" fontId="6" fillId="0" borderId="82" xfId="0" applyFont="1" applyBorder="1" applyAlignment="1">
      <alignment horizontal="left" vertical="center" shrinkToFit="1"/>
    </xf>
    <xf numFmtId="0" fontId="6" fillId="5" borderId="82" xfId="0" applyFont="1" applyFill="1" applyBorder="1" applyAlignment="1">
      <alignment horizontal="center" vertical="center" shrinkToFit="1"/>
    </xf>
    <xf numFmtId="0" fontId="6" fillId="5" borderId="81" xfId="0" applyFont="1" applyFill="1" applyBorder="1" applyAlignment="1">
      <alignment vertical="center" shrinkToFit="1"/>
    </xf>
    <xf numFmtId="49" fontId="6" fillId="0" borderId="228" xfId="0" applyNumberFormat="1" applyFont="1" applyBorder="1" applyAlignment="1" applyProtection="1">
      <alignment horizontal="left" vertical="center" indent="1" shrinkToFit="1"/>
      <protection locked="0"/>
    </xf>
    <xf numFmtId="49" fontId="6" fillId="5" borderId="92" xfId="0" applyNumberFormat="1" applyFont="1" applyFill="1" applyBorder="1" applyAlignment="1">
      <alignment vertical="center" shrinkToFit="1"/>
    </xf>
    <xf numFmtId="49" fontId="6" fillId="5" borderId="92" xfId="0" applyNumberFormat="1" applyFont="1" applyFill="1" applyBorder="1" applyAlignment="1">
      <alignment horizontal="left" vertical="center" shrinkToFit="1"/>
    </xf>
    <xf numFmtId="49" fontId="6" fillId="5" borderId="93" xfId="0" applyNumberFormat="1" applyFont="1" applyFill="1" applyBorder="1" applyAlignment="1">
      <alignment vertical="center" shrinkToFit="1"/>
    </xf>
    <xf numFmtId="49" fontId="6" fillId="0" borderId="379" xfId="0" applyNumberFormat="1" applyFont="1" applyBorder="1" applyAlignment="1" applyProtection="1">
      <alignment horizontal="left" vertical="center" indent="1" shrinkToFit="1"/>
      <protection locked="0"/>
    </xf>
    <xf numFmtId="0" fontId="6" fillId="5" borderId="27" xfId="0" applyFont="1" applyFill="1" applyBorder="1" applyAlignment="1">
      <alignment vertical="center" shrinkToFit="1"/>
    </xf>
    <xf numFmtId="0" fontId="6" fillId="5" borderId="90" xfId="0" applyFont="1" applyFill="1" applyBorder="1" applyAlignment="1">
      <alignment horizontal="left" vertical="center" shrinkToFit="1"/>
    </xf>
    <xf numFmtId="49" fontId="6" fillId="5" borderId="182" xfId="0" applyNumberFormat="1" applyFont="1" applyFill="1" applyBorder="1" applyAlignment="1">
      <alignment vertical="center" shrinkToFit="1"/>
    </xf>
    <xf numFmtId="0" fontId="6" fillId="5" borderId="27" xfId="0" applyFont="1" applyFill="1" applyBorder="1" applyAlignment="1" applyProtection="1">
      <alignment vertical="center" shrinkToFit="1"/>
      <protection locked="0"/>
    </xf>
    <xf numFmtId="38" fontId="6" fillId="0" borderId="141" xfId="1" applyFont="1" applyBorder="1" applyAlignment="1" applyProtection="1">
      <alignment horizontal="left" vertical="center" indent="1" shrinkToFit="1"/>
      <protection locked="0"/>
    </xf>
    <xf numFmtId="0" fontId="6" fillId="0" borderId="373" xfId="0" applyFont="1" applyBorder="1" applyAlignment="1">
      <alignment vertical="center" shrinkToFit="1"/>
    </xf>
    <xf numFmtId="0" fontId="6" fillId="5" borderId="373" xfId="0" applyFont="1" applyFill="1" applyBorder="1" applyAlignment="1">
      <alignment vertical="center" shrinkToFit="1"/>
    </xf>
    <xf numFmtId="0" fontId="6" fillId="5" borderId="375" xfId="0" applyFont="1" applyFill="1" applyBorder="1" applyAlignment="1">
      <alignment vertical="center" shrinkToFit="1"/>
    </xf>
    <xf numFmtId="38" fontId="6" fillId="0" borderId="65" xfId="1" applyFont="1" applyBorder="1" applyAlignment="1" applyProtection="1">
      <alignment horizontal="left" vertical="center" indent="1" shrinkToFit="1"/>
      <protection locked="0"/>
    </xf>
    <xf numFmtId="0" fontId="6" fillId="0" borderId="82" xfId="0" applyFont="1" applyBorder="1" applyAlignment="1">
      <alignment vertical="center" shrinkToFit="1"/>
    </xf>
    <xf numFmtId="0" fontId="6" fillId="5" borderId="82" xfId="0" applyFont="1" applyFill="1" applyBorder="1" applyAlignment="1">
      <alignment vertical="center" shrinkToFit="1"/>
    </xf>
    <xf numFmtId="0" fontId="6" fillId="0" borderId="144" xfId="0" applyFont="1" applyBorder="1" applyAlignment="1" applyProtection="1">
      <alignment horizontal="left" vertical="center" indent="1" shrinkToFit="1"/>
      <protection locked="0"/>
    </xf>
    <xf numFmtId="0" fontId="6" fillId="0" borderId="18" xfId="0" applyFont="1" applyBorder="1" applyAlignment="1">
      <alignment vertical="center" shrinkToFit="1"/>
    </xf>
    <xf numFmtId="0" fontId="6" fillId="5" borderId="0" xfId="0" applyFont="1" applyFill="1" applyAlignment="1">
      <alignment vertical="center" shrinkToFit="1"/>
    </xf>
    <xf numFmtId="0" fontId="6" fillId="0" borderId="139" xfId="0" applyFont="1" applyBorder="1" applyAlignment="1" applyProtection="1">
      <alignment horizontal="left" vertical="center" indent="1" shrinkToFit="1"/>
      <protection locked="0"/>
    </xf>
    <xf numFmtId="0" fontId="6" fillId="0" borderId="6" xfId="0" applyFont="1" applyBorder="1" applyAlignment="1">
      <alignment vertical="center" shrinkToFit="1"/>
    </xf>
    <xf numFmtId="0" fontId="6" fillId="0" borderId="30" xfId="0" applyFont="1" applyBorder="1" applyAlignment="1">
      <alignment vertical="center" shrinkToFit="1"/>
    </xf>
    <xf numFmtId="0" fontId="6" fillId="5" borderId="30" xfId="0" applyFont="1" applyFill="1" applyBorder="1" applyAlignment="1">
      <alignment vertical="center" shrinkToFit="1"/>
    </xf>
    <xf numFmtId="49" fontId="6" fillId="5" borderId="377" xfId="0" applyNumberFormat="1" applyFont="1" applyFill="1" applyBorder="1" applyAlignment="1">
      <alignment vertical="center" shrinkToFit="1"/>
    </xf>
    <xf numFmtId="49" fontId="6" fillId="5" borderId="377" xfId="0" applyNumberFormat="1" applyFont="1" applyFill="1" applyBorder="1" applyAlignment="1">
      <alignment horizontal="left" vertical="center" shrinkToFit="1"/>
    </xf>
    <xf numFmtId="49" fontId="6" fillId="5" borderId="336" xfId="0" applyNumberFormat="1" applyFont="1" applyFill="1" applyBorder="1" applyAlignment="1">
      <alignment horizontal="left" vertical="center" shrinkToFit="1"/>
    </xf>
    <xf numFmtId="49" fontId="6" fillId="5" borderId="378" xfId="0" applyNumberFormat="1" applyFont="1" applyFill="1" applyBorder="1" applyAlignment="1">
      <alignment vertical="center" shrinkToFit="1"/>
    </xf>
    <xf numFmtId="0" fontId="6" fillId="5" borderId="6" xfId="0" applyFont="1" applyFill="1" applyBorder="1" applyAlignment="1">
      <alignment vertical="center" shrinkToFit="1"/>
    </xf>
    <xf numFmtId="0" fontId="6" fillId="5" borderId="6" xfId="0" applyFont="1" applyFill="1" applyBorder="1" applyAlignment="1">
      <alignment horizontal="left" vertical="center" shrinkToFit="1"/>
    </xf>
    <xf numFmtId="49" fontId="6" fillId="5" borderId="16" xfId="0" applyNumberFormat="1" applyFont="1" applyFill="1" applyBorder="1" applyAlignment="1">
      <alignment vertical="center" shrinkToFit="1"/>
    </xf>
    <xf numFmtId="0" fontId="6" fillId="5" borderId="6" xfId="0" applyFont="1" applyFill="1" applyBorder="1" applyAlignment="1" applyProtection="1">
      <alignment vertical="center" shrinkToFit="1"/>
      <protection locked="0"/>
    </xf>
    <xf numFmtId="0" fontId="6" fillId="0" borderId="22" xfId="0" applyFont="1" applyBorder="1" applyAlignment="1" applyProtection="1">
      <alignment horizontal="left" vertical="center" indent="1" shrinkToFit="1"/>
      <protection locked="0"/>
    </xf>
    <xf numFmtId="0" fontId="6" fillId="5" borderId="22" xfId="0" applyFont="1" applyFill="1" applyBorder="1" applyAlignment="1" applyProtection="1">
      <alignment vertical="center" shrinkToFit="1"/>
      <protection locked="0"/>
    </xf>
    <xf numFmtId="0" fontId="6" fillId="5" borderId="156" xfId="0" applyFont="1" applyFill="1" applyBorder="1" applyAlignment="1">
      <alignment horizontal="left" vertical="center" shrinkToFit="1"/>
    </xf>
    <xf numFmtId="0" fontId="6" fillId="5" borderId="381" xfId="0" applyFont="1" applyFill="1" applyBorder="1" applyAlignment="1">
      <alignment vertical="center" shrinkToFit="1"/>
    </xf>
    <xf numFmtId="0" fontId="6" fillId="5" borderId="8" xfId="0" applyFont="1" applyFill="1" applyBorder="1" applyAlignment="1">
      <alignment vertical="center" shrinkToFit="1"/>
    </xf>
    <xf numFmtId="0" fontId="6" fillId="5" borderId="12" xfId="0" applyFont="1" applyFill="1" applyBorder="1" applyAlignment="1">
      <alignment vertical="center" shrinkToFit="1"/>
    </xf>
    <xf numFmtId="0" fontId="6" fillId="0" borderId="21" xfId="0" applyFont="1" applyBorder="1" applyAlignment="1" applyProtection="1">
      <alignment horizontal="left" vertical="center" indent="1" shrinkToFit="1"/>
      <protection locked="0"/>
    </xf>
    <xf numFmtId="0" fontId="6" fillId="5" borderId="21" xfId="0" applyFont="1" applyFill="1" applyBorder="1" applyAlignment="1">
      <alignment vertical="center" shrinkToFit="1"/>
    </xf>
    <xf numFmtId="0" fontId="6" fillId="5" borderId="21" xfId="0" applyFont="1" applyFill="1" applyBorder="1" applyAlignment="1">
      <alignment horizontal="left" vertical="center" shrinkToFit="1"/>
    </xf>
    <xf numFmtId="0" fontId="6" fillId="5" borderId="383" xfId="0" applyFont="1" applyFill="1" applyBorder="1" applyAlignment="1">
      <alignment vertical="center" shrinkToFit="1"/>
    </xf>
    <xf numFmtId="0" fontId="6" fillId="5" borderId="143" xfId="0" applyFont="1" applyFill="1" applyBorder="1" applyAlignment="1">
      <alignment vertical="center" shrinkToFit="1"/>
    </xf>
    <xf numFmtId="0" fontId="6" fillId="5" borderId="382" xfId="0" applyFont="1" applyFill="1" applyBorder="1" applyAlignment="1">
      <alignment vertical="center" shrinkToFit="1"/>
    </xf>
    <xf numFmtId="0" fontId="6" fillId="0" borderId="73" xfId="0" applyFont="1" applyBorder="1" applyAlignment="1" applyProtection="1">
      <alignment horizontal="left" vertical="center" indent="1" shrinkToFit="1"/>
      <protection locked="0"/>
    </xf>
    <xf numFmtId="0" fontId="6" fillId="5" borderId="73" xfId="0" applyFont="1" applyFill="1" applyBorder="1" applyAlignment="1">
      <alignment vertical="center" shrinkToFit="1"/>
    </xf>
    <xf numFmtId="0" fontId="6" fillId="5" borderId="67" xfId="0" applyFont="1" applyFill="1" applyBorder="1" applyAlignment="1">
      <alignment horizontal="left" vertical="center" shrinkToFit="1"/>
    </xf>
    <xf numFmtId="0" fontId="6" fillId="5" borderId="65" xfId="0" applyFont="1" applyFill="1" applyBorder="1" applyAlignment="1">
      <alignment horizontal="left" vertical="center" shrinkToFit="1"/>
    </xf>
    <xf numFmtId="0" fontId="6" fillId="5" borderId="384" xfId="0" applyFont="1" applyFill="1" applyBorder="1" applyAlignment="1">
      <alignment vertical="center" shrinkToFit="1"/>
    </xf>
    <xf numFmtId="0" fontId="6" fillId="5" borderId="119" xfId="0" applyFont="1" applyFill="1" applyBorder="1" applyAlignment="1" applyProtection="1">
      <alignment horizontal="center" vertical="center" shrinkToFit="1"/>
      <protection locked="0"/>
    </xf>
    <xf numFmtId="0" fontId="6" fillId="5" borderId="151" xfId="0" applyFont="1" applyFill="1" applyBorder="1" applyAlignment="1">
      <alignment vertical="center" shrinkToFit="1"/>
    </xf>
    <xf numFmtId="0" fontId="6" fillId="5" borderId="68" xfId="0" applyFont="1" applyFill="1" applyBorder="1" applyAlignment="1">
      <alignment vertical="center" shrinkToFit="1"/>
    </xf>
    <xf numFmtId="0" fontId="6" fillId="5" borderId="74" xfId="0" applyFont="1" applyFill="1" applyBorder="1" applyAlignment="1">
      <alignment vertical="center" shrinkToFit="1"/>
    </xf>
    <xf numFmtId="0" fontId="6" fillId="5" borderId="119" xfId="0" applyFont="1" applyFill="1" applyBorder="1" applyAlignment="1">
      <alignment horizontal="center" vertical="center" shrinkToFit="1"/>
    </xf>
    <xf numFmtId="0" fontId="6" fillId="0" borderId="154" xfId="0" applyFont="1" applyBorder="1" applyAlignment="1" applyProtection="1">
      <alignment horizontal="left" vertical="center" indent="1" shrinkToFit="1"/>
      <protection locked="0"/>
    </xf>
    <xf numFmtId="0" fontId="6" fillId="5" borderId="119" xfId="0" applyFont="1" applyFill="1" applyBorder="1" applyAlignment="1">
      <alignment horizontal="left" vertical="center" shrinkToFit="1"/>
    </xf>
    <xf numFmtId="0" fontId="6" fillId="5" borderId="265" xfId="0" applyFont="1" applyFill="1" applyBorder="1" applyAlignment="1">
      <alignment vertical="center" shrinkToFit="1"/>
    </xf>
    <xf numFmtId="0" fontId="6" fillId="5" borderId="385" xfId="0" applyFont="1" applyFill="1" applyBorder="1" applyAlignment="1">
      <alignment vertical="center" shrinkToFit="1"/>
    </xf>
    <xf numFmtId="38" fontId="6" fillId="0" borderId="154" xfId="1" applyFont="1" applyBorder="1" applyAlignment="1" applyProtection="1">
      <alignment horizontal="left" vertical="center" indent="1" shrinkToFit="1"/>
      <protection locked="0"/>
    </xf>
    <xf numFmtId="0" fontId="6" fillId="0" borderId="140" xfId="0" applyFont="1" applyBorder="1" applyAlignment="1" applyProtection="1">
      <alignment horizontal="left" vertical="center" indent="1" shrinkToFit="1"/>
      <protection locked="0"/>
    </xf>
    <xf numFmtId="0" fontId="6" fillId="0" borderId="143" xfId="0" applyFont="1" applyBorder="1" applyAlignment="1">
      <alignment vertical="center" shrinkToFit="1"/>
    </xf>
    <xf numFmtId="0" fontId="6" fillId="5" borderId="386" xfId="0" applyFont="1" applyFill="1" applyBorder="1" applyAlignment="1">
      <alignment vertical="center" shrinkToFit="1"/>
    </xf>
    <xf numFmtId="0" fontId="6" fillId="5" borderId="389" xfId="0" applyFont="1" applyFill="1" applyBorder="1" applyAlignment="1">
      <alignment vertical="center" shrinkToFit="1"/>
    </xf>
    <xf numFmtId="0" fontId="6" fillId="5" borderId="390" xfId="0" applyFont="1" applyFill="1" applyBorder="1" applyAlignment="1">
      <alignment vertical="center" shrinkToFit="1"/>
    </xf>
    <xf numFmtId="0" fontId="6" fillId="0" borderId="391" xfId="0" applyFont="1" applyBorder="1" applyAlignment="1">
      <alignment vertical="center" shrinkToFit="1"/>
    </xf>
    <xf numFmtId="0" fontId="6" fillId="5" borderId="391" xfId="0" applyFont="1" applyFill="1" applyBorder="1" applyAlignment="1">
      <alignment vertical="center" shrinkToFit="1"/>
    </xf>
    <xf numFmtId="0" fontId="6" fillId="5" borderId="392" xfId="0" applyFont="1" applyFill="1" applyBorder="1" applyAlignment="1">
      <alignment vertical="center" shrinkToFit="1"/>
    </xf>
    <xf numFmtId="0" fontId="6" fillId="5" borderId="21" xfId="0" applyFont="1" applyFill="1" applyBorder="1" applyAlignment="1">
      <alignment horizontal="left" vertical="center" indent="1" shrinkToFit="1"/>
    </xf>
    <xf numFmtId="0" fontId="6" fillId="5" borderId="119" xfId="0" applyFont="1" applyFill="1" applyBorder="1" applyAlignment="1">
      <alignment horizontal="left" vertical="center" indent="1" shrinkToFit="1"/>
    </xf>
    <xf numFmtId="0" fontId="6" fillId="5" borderId="383" xfId="0" applyFont="1" applyFill="1" applyBorder="1" applyAlignment="1">
      <alignment horizontal="left" vertical="center" indent="1" shrinkToFit="1"/>
    </xf>
    <xf numFmtId="0" fontId="6" fillId="5" borderId="143" xfId="0" applyFont="1" applyFill="1" applyBorder="1" applyAlignment="1">
      <alignment horizontal="left" vertical="center" indent="1" shrinkToFit="1"/>
    </xf>
    <xf numFmtId="0" fontId="6" fillId="5" borderId="6" xfId="0" applyFont="1" applyFill="1" applyBorder="1" applyAlignment="1">
      <alignment horizontal="left" vertical="center" indent="1" shrinkToFit="1"/>
    </xf>
    <xf numFmtId="0" fontId="6" fillId="5" borderId="382" xfId="0" applyFont="1" applyFill="1" applyBorder="1" applyAlignment="1">
      <alignment horizontal="left" vertical="center" indent="1" shrinkToFit="1"/>
    </xf>
    <xf numFmtId="0" fontId="6" fillId="0" borderId="65" xfId="0" applyFont="1" applyBorder="1" applyAlignment="1">
      <alignment vertical="center" shrinkToFit="1"/>
    </xf>
    <xf numFmtId="0" fontId="6" fillId="5" borderId="95" xfId="0" applyFont="1" applyFill="1" applyBorder="1" applyAlignment="1">
      <alignment horizontal="left" vertical="center" indent="1" shrinkToFit="1"/>
    </xf>
    <xf numFmtId="0" fontId="6" fillId="5" borderId="380" xfId="0" applyFont="1" applyFill="1" applyBorder="1" applyAlignment="1">
      <alignment horizontal="left" vertical="center" indent="1" shrinkToFit="1"/>
    </xf>
    <xf numFmtId="0" fontId="6" fillId="5" borderId="40" xfId="0" applyFont="1" applyFill="1" applyBorder="1" applyAlignment="1">
      <alignment vertical="center" shrinkToFit="1"/>
    </xf>
    <xf numFmtId="0" fontId="6" fillId="0" borderId="164" xfId="0" applyFont="1" applyBorder="1" applyAlignment="1" applyProtection="1">
      <alignment horizontal="left" vertical="center" indent="1" shrinkToFit="1"/>
      <protection locked="0"/>
    </xf>
    <xf numFmtId="0" fontId="6" fillId="5" borderId="26" xfId="0" applyFont="1" applyFill="1" applyBorder="1" applyAlignment="1">
      <alignment vertical="center" shrinkToFit="1"/>
    </xf>
    <xf numFmtId="0" fontId="6" fillId="5" borderId="119" xfId="0" applyFont="1" applyFill="1" applyBorder="1" applyAlignment="1">
      <alignment vertical="center" shrinkToFit="1"/>
    </xf>
    <xf numFmtId="0" fontId="6" fillId="5" borderId="394" xfId="0" applyFont="1" applyFill="1" applyBorder="1" applyAlignment="1">
      <alignment vertical="center" shrinkToFit="1"/>
    </xf>
    <xf numFmtId="0" fontId="6" fillId="0" borderId="87" xfId="0" applyFont="1" applyBorder="1" applyAlignment="1" applyProtection="1">
      <alignment horizontal="left" vertical="center" indent="1" shrinkToFit="1"/>
      <protection locked="0"/>
    </xf>
    <xf numFmtId="0" fontId="6" fillId="5" borderId="396" xfId="0" applyFont="1" applyFill="1" applyBorder="1" applyAlignment="1">
      <alignment horizontal="left" vertical="center" indent="1" shrinkToFit="1"/>
    </xf>
    <xf numFmtId="0" fontId="6" fillId="5" borderId="395" xfId="0" applyFont="1" applyFill="1" applyBorder="1" applyAlignment="1">
      <alignment horizontal="left" vertical="center" indent="1" shrinkToFit="1"/>
    </xf>
    <xf numFmtId="0" fontId="6" fillId="5" borderId="27" xfId="0" applyFont="1" applyFill="1" applyBorder="1" applyAlignment="1">
      <alignment horizontal="left" vertical="center" indent="1" shrinkToFit="1"/>
    </xf>
    <xf numFmtId="0" fontId="6" fillId="5" borderId="28" xfId="0" applyFont="1" applyFill="1" applyBorder="1" applyAlignment="1">
      <alignment horizontal="left" vertical="center" indent="1" shrinkToFit="1"/>
    </xf>
    <xf numFmtId="176" fontId="6" fillId="0" borderId="168" xfId="0" applyNumberFormat="1" applyFont="1" applyBorder="1" applyAlignment="1" applyProtection="1">
      <alignment horizontal="left" vertical="center" indent="1" shrinkToFit="1"/>
      <protection locked="0"/>
    </xf>
    <xf numFmtId="176" fontId="6" fillId="0" borderId="80" xfId="0" applyNumberFormat="1" applyFont="1" applyBorder="1" applyAlignment="1" applyProtection="1">
      <alignment horizontal="left" vertical="center" indent="1" shrinkToFit="1"/>
      <protection locked="0"/>
    </xf>
    <xf numFmtId="0" fontId="6" fillId="5" borderId="90" xfId="0" applyFont="1" applyFill="1" applyBorder="1" applyAlignment="1">
      <alignment horizontal="left" vertical="center" indent="1" shrinkToFit="1"/>
    </xf>
    <xf numFmtId="0" fontId="6" fillId="5" borderId="182" xfId="0" applyFont="1" applyFill="1" applyBorder="1" applyAlignment="1">
      <alignment horizontal="left" vertical="center" indent="1" shrinkToFit="1"/>
    </xf>
    <xf numFmtId="176" fontId="6" fillId="0" borderId="97" xfId="0" applyNumberFormat="1" applyFont="1" applyBorder="1" applyAlignment="1" applyProtection="1">
      <alignment horizontal="left" vertical="center" indent="1" shrinkToFit="1"/>
      <protection locked="0"/>
    </xf>
    <xf numFmtId="0" fontId="6" fillId="5" borderId="170" xfId="0" applyFont="1" applyFill="1" applyBorder="1" applyAlignment="1">
      <alignment horizontal="left" vertical="center" indent="1" shrinkToFit="1"/>
    </xf>
    <xf numFmtId="0" fontId="6" fillId="5" borderId="397" xfId="0" applyFont="1" applyFill="1" applyBorder="1" applyAlignment="1">
      <alignment horizontal="left" vertical="center" indent="1" shrinkToFit="1"/>
    </xf>
    <xf numFmtId="176" fontId="6" fillId="0" borderId="96" xfId="0" applyNumberFormat="1" applyFont="1" applyBorder="1" applyAlignment="1" applyProtection="1">
      <alignment horizontal="left" vertical="center" indent="1" shrinkToFit="1"/>
      <protection locked="0"/>
    </xf>
    <xf numFmtId="0" fontId="6" fillId="5" borderId="115" xfId="0" applyFont="1" applyFill="1" applyBorder="1" applyAlignment="1">
      <alignment horizontal="left" vertical="center" indent="1" shrinkToFit="1"/>
    </xf>
    <xf numFmtId="0" fontId="6" fillId="5" borderId="221" xfId="0" applyFont="1" applyFill="1" applyBorder="1" applyAlignment="1">
      <alignment horizontal="left" vertical="center" indent="1" shrinkToFit="1"/>
    </xf>
    <xf numFmtId="0" fontId="6" fillId="5" borderId="26" xfId="0" applyFont="1" applyFill="1" applyBorder="1" applyAlignment="1">
      <alignment horizontal="left" vertical="center" indent="1" shrinkToFit="1"/>
    </xf>
    <xf numFmtId="0" fontId="6" fillId="5" borderId="25" xfId="0" applyFont="1" applyFill="1" applyBorder="1" applyAlignment="1">
      <alignment horizontal="left" vertical="center" indent="1" shrinkToFit="1"/>
    </xf>
    <xf numFmtId="0" fontId="6" fillId="0" borderId="26" xfId="0" applyFont="1" applyBorder="1" applyAlignment="1">
      <alignment horizontal="left" vertical="center" shrinkToFit="1"/>
    </xf>
    <xf numFmtId="0" fontId="6" fillId="0" borderId="165" xfId="0" applyFont="1" applyBorder="1" applyAlignment="1" applyProtection="1">
      <alignment horizontal="left" vertical="center" indent="1" shrinkToFit="1"/>
      <protection locked="0"/>
    </xf>
    <xf numFmtId="0" fontId="6" fillId="0" borderId="169" xfId="0" applyFont="1" applyBorder="1" applyAlignment="1" applyProtection="1">
      <alignment horizontal="left" vertical="center" indent="1" shrinkToFit="1"/>
      <protection locked="0"/>
    </xf>
    <xf numFmtId="0" fontId="6" fillId="0" borderId="170" xfId="0" applyFont="1" applyBorder="1" applyAlignment="1" applyProtection="1">
      <alignment horizontal="left" vertical="center" indent="1" shrinkToFit="1"/>
      <protection locked="0"/>
    </xf>
    <xf numFmtId="0" fontId="6" fillId="0" borderId="92" xfId="0" applyFont="1" applyBorder="1" applyAlignment="1" applyProtection="1">
      <alignment horizontal="left" vertical="center" indent="1" shrinkToFit="1"/>
      <protection locked="0"/>
    </xf>
    <xf numFmtId="0" fontId="6" fillId="0" borderId="80" xfId="0" applyFont="1" applyBorder="1" applyAlignment="1" applyProtection="1">
      <alignment horizontal="left" vertical="center" indent="1" shrinkToFit="1"/>
      <protection locked="0"/>
    </xf>
    <xf numFmtId="0" fontId="6" fillId="0" borderId="14" xfId="0" applyFont="1" applyBorder="1" applyAlignment="1" applyProtection="1">
      <alignment horizontal="left" vertical="center" indent="1" shrinkToFit="1"/>
      <protection locked="0"/>
    </xf>
    <xf numFmtId="0" fontId="6" fillId="0" borderId="65" xfId="0" applyFont="1" applyBorder="1" applyAlignment="1">
      <alignment horizontal="left" vertical="center" indent="1" shrinkToFit="1"/>
    </xf>
    <xf numFmtId="0" fontId="6" fillId="0" borderId="65" xfId="0" applyFont="1" applyBorder="1" applyAlignment="1">
      <alignment horizontal="center" vertical="center" shrinkToFit="1"/>
    </xf>
    <xf numFmtId="0" fontId="7" fillId="5" borderId="73" xfId="0" applyFont="1" applyFill="1" applyBorder="1" applyAlignment="1">
      <alignment vertical="center" shrinkToFit="1"/>
    </xf>
    <xf numFmtId="0" fontId="6" fillId="0" borderId="167" xfId="0" applyFont="1" applyBorder="1" applyAlignment="1" applyProtection="1">
      <alignment horizontal="left" vertical="center" indent="1" shrinkToFit="1"/>
      <protection locked="0"/>
    </xf>
    <xf numFmtId="0" fontId="6" fillId="5" borderId="162" xfId="0" applyFont="1" applyFill="1" applyBorder="1" applyAlignment="1">
      <alignment vertical="center" shrinkToFit="1"/>
    </xf>
    <xf numFmtId="0" fontId="6" fillId="5" borderId="293" xfId="0" applyFont="1" applyFill="1" applyBorder="1" applyAlignment="1">
      <alignment vertical="center" shrinkToFit="1"/>
    </xf>
    <xf numFmtId="0" fontId="6" fillId="5" borderId="159" xfId="0" applyFont="1" applyFill="1" applyBorder="1" applyAlignment="1">
      <alignment vertical="center" shrinkToFit="1"/>
    </xf>
    <xf numFmtId="0" fontId="6" fillId="5" borderId="398" xfId="0" applyFont="1" applyFill="1" applyBorder="1" applyAlignment="1">
      <alignment vertical="center" shrinkToFit="1"/>
    </xf>
    <xf numFmtId="0" fontId="6" fillId="5" borderId="87" xfId="0" applyFont="1" applyFill="1" applyBorder="1" applyAlignment="1">
      <alignment horizontal="left" vertical="center" indent="1" shrinkToFit="1"/>
    </xf>
    <xf numFmtId="0" fontId="6" fillId="5" borderId="105" xfId="0" applyFont="1" applyFill="1" applyBorder="1" applyAlignment="1">
      <alignment horizontal="left" vertical="center" indent="1" shrinkToFit="1"/>
    </xf>
    <xf numFmtId="0" fontId="7" fillId="5" borderId="74" xfId="0" applyFont="1" applyFill="1" applyBorder="1" applyAlignment="1">
      <alignment vertical="center" wrapText="1" shrinkToFit="1"/>
    </xf>
    <xf numFmtId="0" fontId="7" fillId="5" borderId="315" xfId="0" applyFont="1" applyFill="1" applyBorder="1" applyAlignment="1">
      <alignment vertical="center" shrinkToFit="1"/>
    </xf>
    <xf numFmtId="0" fontId="7" fillId="5" borderId="74" xfId="0" applyFont="1" applyFill="1" applyBorder="1" applyAlignment="1">
      <alignment vertical="center" shrinkToFit="1"/>
    </xf>
    <xf numFmtId="0" fontId="6" fillId="5" borderId="36" xfId="0" applyFont="1" applyFill="1" applyBorder="1" applyAlignment="1">
      <alignment horizontal="left" vertical="center" indent="1" shrinkToFit="1"/>
    </xf>
    <xf numFmtId="0" fontId="6" fillId="5" borderId="30" xfId="0" applyFont="1" applyFill="1" applyBorder="1" applyAlignment="1">
      <alignment horizontal="left" vertical="center" indent="1" shrinkToFit="1"/>
    </xf>
    <xf numFmtId="0" fontId="6" fillId="5" borderId="31" xfId="0" applyFont="1" applyFill="1" applyBorder="1" applyAlignment="1">
      <alignment horizontal="left" vertical="center" indent="1" shrinkToFit="1"/>
    </xf>
    <xf numFmtId="0" fontId="7" fillId="5" borderId="65" xfId="0" applyFont="1" applyFill="1" applyBorder="1" applyAlignment="1">
      <alignment vertical="center" shrinkToFit="1"/>
    </xf>
    <xf numFmtId="0" fontId="7" fillId="5" borderId="66" xfId="0" applyFont="1" applyFill="1" applyBorder="1" applyAlignment="1">
      <alignment vertical="center" shrinkToFit="1"/>
    </xf>
    <xf numFmtId="179" fontId="6" fillId="0" borderId="18" xfId="0" applyNumberFormat="1" applyFont="1" applyBorder="1" applyAlignment="1" applyProtection="1">
      <alignment horizontal="left" vertical="center" indent="1" shrinkToFit="1"/>
      <protection locked="0"/>
    </xf>
    <xf numFmtId="179" fontId="6" fillId="0" borderId="67" xfId="0" applyNumberFormat="1" applyFont="1" applyBorder="1" applyAlignment="1" applyProtection="1">
      <alignment horizontal="left" vertical="center" indent="1" shrinkToFit="1"/>
      <protection locked="0"/>
    </xf>
    <xf numFmtId="0" fontId="6" fillId="5" borderId="73" xfId="0" applyFont="1" applyFill="1" applyBorder="1" applyAlignment="1">
      <alignment horizontal="left" vertical="center" indent="1" shrinkToFit="1"/>
    </xf>
    <xf numFmtId="0" fontId="6" fillId="5" borderId="74" xfId="0" applyFont="1" applyFill="1" applyBorder="1" applyAlignment="1">
      <alignment horizontal="left" vertical="center" indent="1" shrinkToFit="1"/>
    </xf>
    <xf numFmtId="0" fontId="7" fillId="5" borderId="17" xfId="0" applyFont="1" applyFill="1" applyBorder="1" applyAlignment="1">
      <alignment vertical="center" shrinkToFit="1"/>
    </xf>
    <xf numFmtId="0" fontId="7" fillId="5" borderId="275" xfId="0" applyFont="1" applyFill="1" applyBorder="1" applyAlignment="1">
      <alignment vertical="center" shrinkToFit="1"/>
    </xf>
    <xf numFmtId="0" fontId="7" fillId="5" borderId="180" xfId="0" applyFont="1" applyFill="1" applyBorder="1" applyAlignment="1">
      <alignment vertical="center" shrinkToFit="1"/>
    </xf>
    <xf numFmtId="0" fontId="6" fillId="5" borderId="162" xfId="0" applyFont="1" applyFill="1" applyBorder="1" applyAlignment="1">
      <alignment horizontal="left" vertical="center" indent="1" shrinkToFit="1"/>
    </xf>
    <xf numFmtId="0" fontId="6" fillId="5" borderId="52" xfId="0" applyFont="1" applyFill="1" applyBorder="1" applyAlignment="1">
      <alignment vertical="center" shrinkToFit="1"/>
    </xf>
    <xf numFmtId="0" fontId="6" fillId="5" borderId="33" xfId="0" applyFont="1" applyFill="1" applyBorder="1" applyAlignment="1">
      <alignment vertical="center" shrinkToFit="1"/>
    </xf>
    <xf numFmtId="0" fontId="6" fillId="5" borderId="18" xfId="0" applyFont="1" applyFill="1" applyBorder="1" applyAlignment="1">
      <alignment horizontal="left" vertical="center" indent="1" shrinkToFit="1"/>
    </xf>
    <xf numFmtId="0" fontId="6" fillId="5" borderId="18" xfId="0" applyFont="1" applyFill="1" applyBorder="1" applyAlignment="1">
      <alignment vertical="center" shrinkToFit="1"/>
    </xf>
    <xf numFmtId="0" fontId="6" fillId="5" borderId="159" xfId="0" applyFont="1" applyFill="1" applyBorder="1" applyAlignment="1">
      <alignment horizontal="left" vertical="center" indent="1" shrinkToFit="1"/>
    </xf>
    <xf numFmtId="0" fontId="6" fillId="5" borderId="311" xfId="0" applyFont="1" applyFill="1" applyBorder="1" applyAlignment="1">
      <alignment horizontal="left" vertical="center" indent="1" shrinkToFit="1"/>
    </xf>
    <xf numFmtId="0" fontId="6" fillId="5" borderId="244" xfId="0" applyFont="1" applyFill="1" applyBorder="1" applyAlignment="1">
      <alignment vertical="center" shrinkToFit="1"/>
    </xf>
    <xf numFmtId="0" fontId="6" fillId="5" borderId="400" xfId="0" applyFont="1" applyFill="1" applyBorder="1" applyAlignment="1">
      <alignment vertical="center" shrinkToFit="1"/>
    </xf>
    <xf numFmtId="0" fontId="6" fillId="5" borderId="17" xfId="0" applyFont="1" applyFill="1" applyBorder="1" applyAlignment="1">
      <alignment horizontal="left" vertical="center" indent="1" shrinkToFit="1"/>
    </xf>
    <xf numFmtId="0" fontId="6" fillId="5" borderId="17" xfId="0" applyFont="1" applyFill="1" applyBorder="1" applyAlignment="1">
      <alignment vertical="center" shrinkToFit="1"/>
    </xf>
    <xf numFmtId="0" fontId="6" fillId="5" borderId="16" xfId="0" applyFont="1" applyFill="1" applyBorder="1" applyAlignment="1">
      <alignment vertical="center" shrinkToFit="1"/>
    </xf>
    <xf numFmtId="0" fontId="7" fillId="5" borderId="90" xfId="0" applyFont="1" applyFill="1" applyBorder="1" applyAlignment="1">
      <alignment vertical="center" shrinkToFit="1"/>
    </xf>
    <xf numFmtId="0" fontId="7" fillId="5" borderId="68" xfId="0" applyFont="1" applyFill="1" applyBorder="1" applyAlignment="1">
      <alignment vertical="center" shrinkToFit="1"/>
    </xf>
    <xf numFmtId="0" fontId="6" fillId="5" borderId="275" xfId="0" applyFont="1" applyFill="1" applyBorder="1" applyAlignment="1">
      <alignment horizontal="left" vertical="center" indent="1" shrinkToFit="1"/>
    </xf>
    <xf numFmtId="0" fontId="6" fillId="5" borderId="180" xfId="0" applyFont="1" applyFill="1" applyBorder="1" applyAlignment="1">
      <alignment horizontal="left" vertical="center" indent="1" shrinkToFit="1"/>
    </xf>
    <xf numFmtId="0" fontId="14" fillId="2" borderId="393" xfId="0" applyFont="1" applyFill="1" applyBorder="1" applyAlignment="1">
      <alignment horizontal="left" vertical="center" indent="1" shrinkToFit="1"/>
    </xf>
    <xf numFmtId="0" fontId="14" fillId="2" borderId="401" xfId="0" applyFont="1" applyFill="1" applyBorder="1" applyAlignment="1">
      <alignment horizontal="left" vertical="center" indent="1" shrinkToFit="1"/>
    </xf>
    <xf numFmtId="0" fontId="6" fillId="5" borderId="403" xfId="0" applyFont="1" applyFill="1" applyBorder="1" applyAlignment="1">
      <alignment horizontal="left" vertical="center" indent="1" shrinkToFit="1"/>
    </xf>
    <xf numFmtId="0" fontId="6" fillId="5" borderId="404" xfId="0" applyFont="1" applyFill="1" applyBorder="1" applyAlignment="1">
      <alignment horizontal="left" vertical="center" indent="1" shrinkToFit="1"/>
    </xf>
    <xf numFmtId="0" fontId="7" fillId="5" borderId="67" xfId="0" applyFont="1" applyFill="1" applyBorder="1" applyAlignment="1">
      <alignment vertical="center" shrinkToFit="1"/>
    </xf>
    <xf numFmtId="0" fontId="6" fillId="0" borderId="158" xfId="0" applyFont="1" applyBorder="1" applyAlignment="1" applyProtection="1">
      <alignment horizontal="left" vertical="center" indent="1" shrinkToFit="1"/>
      <protection locked="0"/>
    </xf>
    <xf numFmtId="38" fontId="6" fillId="0" borderId="80" xfId="1" applyFont="1" applyBorder="1" applyAlignment="1" applyProtection="1">
      <alignment horizontal="left" vertical="center" indent="1" shrinkToFit="1"/>
      <protection locked="0"/>
    </xf>
    <xf numFmtId="0" fontId="6" fillId="5" borderId="93" xfId="0" applyFont="1" applyFill="1" applyBorder="1" applyAlignment="1">
      <alignment horizontal="left" vertical="center" indent="1" shrinkToFit="1"/>
    </xf>
    <xf numFmtId="0" fontId="6" fillId="5" borderId="115" xfId="0" applyFont="1" applyFill="1" applyBorder="1" applyAlignment="1">
      <alignment vertical="center" shrinkToFit="1"/>
    </xf>
    <xf numFmtId="0" fontId="6" fillId="5" borderId="221" xfId="0" applyFont="1" applyFill="1" applyBorder="1" applyAlignment="1">
      <alignment vertical="center" shrinkToFit="1"/>
    </xf>
    <xf numFmtId="0" fontId="6" fillId="5" borderId="28" xfId="0" applyFont="1" applyFill="1" applyBorder="1" applyAlignment="1">
      <alignment vertical="center" shrinkToFit="1"/>
    </xf>
    <xf numFmtId="0" fontId="6" fillId="5" borderId="47" xfId="0" applyFont="1" applyFill="1" applyBorder="1" applyAlignment="1">
      <alignment vertical="center" shrinkToFit="1"/>
    </xf>
    <xf numFmtId="0" fontId="6" fillId="5" borderId="49" xfId="0" applyFont="1" applyFill="1" applyBorder="1" applyAlignment="1">
      <alignment vertical="center" shrinkToFit="1"/>
    </xf>
    <xf numFmtId="0" fontId="6" fillId="5" borderId="25" xfId="0" applyFont="1" applyFill="1" applyBorder="1" applyAlignment="1">
      <alignment vertical="center" shrinkToFit="1"/>
    </xf>
    <xf numFmtId="0" fontId="14" fillId="2" borderId="408" xfId="0" applyFont="1" applyFill="1" applyBorder="1" applyAlignment="1">
      <alignment horizontal="left" vertical="center" indent="1" shrinkToFit="1"/>
    </xf>
    <xf numFmtId="0" fontId="14" fillId="2" borderId="30" xfId="0" applyFont="1" applyFill="1" applyBorder="1" applyAlignment="1">
      <alignment horizontal="left" vertical="center" indent="1" shrinkToFit="1"/>
    </xf>
    <xf numFmtId="0" fontId="6" fillId="5" borderId="87" xfId="0" applyFont="1" applyFill="1" applyBorder="1" applyAlignment="1" applyProtection="1">
      <alignment vertical="center" shrinkToFit="1"/>
      <protection locked="0"/>
    </xf>
    <xf numFmtId="0" fontId="6" fillId="5" borderId="87" xfId="0" applyFont="1" applyFill="1" applyBorder="1" applyAlignment="1">
      <alignment vertical="center" shrinkToFit="1"/>
    </xf>
    <xf numFmtId="0" fontId="6" fillId="5" borderId="87" xfId="0" applyFont="1" applyFill="1" applyBorder="1" applyAlignment="1">
      <alignment horizontal="left" vertical="center" shrinkToFit="1"/>
    </xf>
    <xf numFmtId="0" fontId="6" fillId="5" borderId="27" xfId="0" applyFont="1" applyFill="1" applyBorder="1" applyAlignment="1">
      <alignment horizontal="left" vertical="center" shrinkToFit="1"/>
    </xf>
    <xf numFmtId="0" fontId="6" fillId="5" borderId="47" xfId="0" applyFont="1" applyFill="1" applyBorder="1" applyAlignment="1">
      <alignment horizontal="left" vertical="center" shrinkToFit="1"/>
    </xf>
    <xf numFmtId="0" fontId="6" fillId="5" borderId="26" xfId="0" applyFont="1" applyFill="1" applyBorder="1" applyAlignment="1">
      <alignment horizontal="left" vertical="center" shrinkToFit="1"/>
    </xf>
    <xf numFmtId="0" fontId="6" fillId="5" borderId="73" xfId="0" applyFont="1" applyFill="1" applyBorder="1" applyAlignment="1">
      <alignment horizontal="left" vertical="center" shrinkToFit="1"/>
    </xf>
    <xf numFmtId="0" fontId="6" fillId="5" borderId="92" xfId="0" applyFont="1" applyFill="1" applyBorder="1" applyAlignment="1">
      <alignment vertical="center" shrinkToFit="1"/>
    </xf>
    <xf numFmtId="0" fontId="6" fillId="5" borderId="92" xfId="0" applyFont="1" applyFill="1" applyBorder="1" applyAlignment="1">
      <alignment horizontal="left" vertical="center" shrinkToFit="1"/>
    </xf>
    <xf numFmtId="0" fontId="6" fillId="5" borderId="95" xfId="0" applyFont="1" applyFill="1" applyBorder="1" applyAlignment="1">
      <alignment vertical="center" shrinkToFit="1"/>
    </xf>
    <xf numFmtId="0" fontId="6" fillId="5" borderId="293" xfId="0" applyFont="1" applyFill="1" applyBorder="1" applyAlignment="1">
      <alignment horizontal="left" vertical="center" shrinkToFit="1"/>
    </xf>
    <xf numFmtId="0" fontId="6" fillId="5" borderId="45" xfId="0" applyFont="1" applyFill="1" applyBorder="1" applyAlignment="1">
      <alignment vertical="center" shrinkToFit="1"/>
    </xf>
    <xf numFmtId="0" fontId="6" fillId="5" borderId="284" xfId="0" applyFont="1" applyFill="1" applyBorder="1" applyAlignment="1">
      <alignment horizontal="left" vertical="center" shrinkToFit="1"/>
    </xf>
    <xf numFmtId="0" fontId="6" fillId="5" borderId="49" xfId="0" applyFont="1" applyFill="1" applyBorder="1" applyAlignment="1">
      <alignment horizontal="left" vertical="center" shrinkToFit="1"/>
    </xf>
    <xf numFmtId="0" fontId="6" fillId="0" borderId="92" xfId="0" applyFont="1" applyBorder="1" applyAlignment="1">
      <alignment vertical="center" shrinkToFit="1"/>
    </xf>
    <xf numFmtId="0" fontId="6" fillId="0" borderId="73" xfId="0" applyFont="1" applyBorder="1" applyAlignment="1">
      <alignment vertical="center" shrinkToFit="1"/>
    </xf>
    <xf numFmtId="0" fontId="6" fillId="0" borderId="162" xfId="0" applyFont="1" applyBorder="1" applyAlignment="1">
      <alignment vertical="center" shrinkToFit="1"/>
    </xf>
    <xf numFmtId="0" fontId="6" fillId="0" borderId="52" xfId="0" applyFont="1" applyBorder="1" applyAlignment="1">
      <alignment vertical="center" shrinkToFit="1"/>
    </xf>
    <xf numFmtId="0" fontId="6" fillId="0" borderId="27" xfId="0" applyFont="1" applyBorder="1" applyAlignment="1">
      <alignment horizontal="left" vertical="center" shrinkToFit="1"/>
    </xf>
    <xf numFmtId="0" fontId="6" fillId="0" borderId="47" xfId="0" applyFont="1" applyBorder="1" applyAlignment="1">
      <alignment horizontal="left" vertical="center" shrinkToFit="1"/>
    </xf>
    <xf numFmtId="0" fontId="6" fillId="0" borderId="36" xfId="0" applyFont="1" applyBorder="1" applyAlignment="1">
      <alignment horizontal="left" vertical="center" shrinkToFit="1"/>
    </xf>
    <xf numFmtId="0" fontId="6" fillId="0" borderId="87" xfId="0" applyFont="1" applyBorder="1" applyAlignment="1">
      <alignment vertical="center" shrinkToFit="1"/>
    </xf>
    <xf numFmtId="0" fontId="6" fillId="0" borderId="27" xfId="0" applyFont="1" applyBorder="1" applyAlignment="1">
      <alignment vertical="center" shrinkToFit="1"/>
    </xf>
    <xf numFmtId="0" fontId="6" fillId="0" borderId="47" xfId="0" applyFont="1" applyBorder="1" applyAlignment="1">
      <alignment vertical="center" shrinkToFit="1"/>
    </xf>
    <xf numFmtId="0" fontId="6" fillId="0" borderId="26" xfId="0" applyFont="1" applyBorder="1" applyAlignment="1">
      <alignment vertical="center" shrinkToFit="1"/>
    </xf>
    <xf numFmtId="0" fontId="16" fillId="0" borderId="0" xfId="0" applyFont="1" applyAlignment="1">
      <alignment horizontal="left" vertical="center" indent="1"/>
    </xf>
    <xf numFmtId="0" fontId="12" fillId="0" borderId="0" xfId="0" applyFont="1" applyAlignment="1">
      <alignment horizontal="center" vertical="center"/>
    </xf>
    <xf numFmtId="0" fontId="11" fillId="6" borderId="193" xfId="0" applyFont="1" applyFill="1" applyBorder="1" applyAlignment="1">
      <alignment horizontal="center" vertical="center"/>
    </xf>
    <xf numFmtId="0" fontId="12" fillId="0" borderId="0" xfId="0" applyFont="1" applyAlignment="1">
      <alignment horizontal="center" vertical="center" wrapText="1"/>
    </xf>
    <xf numFmtId="0" fontId="6" fillId="0" borderId="379" xfId="0" applyFont="1" applyBorder="1" applyAlignment="1">
      <alignment vertical="center" shrinkToFit="1"/>
    </xf>
    <xf numFmtId="0" fontId="6" fillId="0" borderId="409" xfId="0" applyFont="1" applyBorder="1" applyAlignment="1">
      <alignment vertical="center" shrinkToFit="1"/>
    </xf>
    <xf numFmtId="0" fontId="6" fillId="0" borderId="164" xfId="0" applyFont="1" applyBorder="1" applyAlignment="1">
      <alignment horizontal="center" vertical="center" shrinkToFit="1"/>
    </xf>
    <xf numFmtId="0" fontId="6" fillId="0" borderId="191" xfId="0" applyFont="1" applyBorder="1" applyAlignment="1" applyProtection="1">
      <alignment horizontal="left" vertical="center" indent="1" shrinkToFit="1"/>
      <protection locked="0"/>
    </xf>
    <xf numFmtId="0" fontId="18" fillId="0" borderId="0" xfId="0" applyFont="1" applyAlignment="1">
      <alignment vertical="center" shrinkToFit="1"/>
    </xf>
    <xf numFmtId="0" fontId="14" fillId="2" borderId="410" xfId="0" applyFont="1" applyFill="1" applyBorder="1" applyAlignment="1">
      <alignment horizontal="left" vertical="center" indent="1" shrinkToFit="1"/>
    </xf>
    <xf numFmtId="0" fontId="14" fillId="2" borderId="347" xfId="0" applyFont="1" applyFill="1" applyBorder="1" applyAlignment="1">
      <alignment horizontal="left" vertical="center" indent="1" shrinkToFit="1"/>
    </xf>
    <xf numFmtId="0" fontId="14" fillId="2" borderId="105" xfId="0" applyFont="1" applyFill="1" applyBorder="1" applyAlignment="1">
      <alignment horizontal="left" vertical="center" indent="1" shrinkToFit="1"/>
    </xf>
    <xf numFmtId="0" fontId="6" fillId="5" borderId="37" xfId="0" applyFont="1" applyFill="1" applyBorder="1" applyAlignment="1">
      <alignment horizontal="center" vertical="center" shrinkToFit="1"/>
    </xf>
    <xf numFmtId="0" fontId="6" fillId="5" borderId="38" xfId="0" applyFont="1" applyFill="1" applyBorder="1" applyAlignment="1">
      <alignment vertical="center" shrinkToFit="1"/>
    </xf>
    <xf numFmtId="0" fontId="37" fillId="0" borderId="0" xfId="0" applyFont="1">
      <alignment vertical="center"/>
    </xf>
    <xf numFmtId="0" fontId="37" fillId="0" borderId="0" xfId="0" applyFont="1" applyAlignment="1">
      <alignment horizontal="center" vertical="center"/>
    </xf>
    <xf numFmtId="0" fontId="37" fillId="7" borderId="0" xfId="0" applyFont="1" applyFill="1" applyAlignment="1">
      <alignment horizontal="center" vertical="center"/>
    </xf>
    <xf numFmtId="0" fontId="9" fillId="7" borderId="0" xfId="0" applyFont="1" applyFill="1" applyAlignment="1" applyProtection="1">
      <alignment horizontal="center" vertical="center"/>
      <protection locked="0"/>
    </xf>
    <xf numFmtId="0" fontId="6" fillId="3" borderId="412" xfId="0" applyFont="1" applyFill="1" applyBorder="1" applyAlignment="1">
      <alignment horizontal="center" vertical="center" wrapText="1"/>
    </xf>
    <xf numFmtId="0" fontId="14" fillId="7" borderId="413" xfId="0" applyFont="1" applyFill="1" applyBorder="1" applyAlignment="1">
      <alignment vertical="center" shrinkToFit="1"/>
    </xf>
    <xf numFmtId="0" fontId="14" fillId="7" borderId="415" xfId="0" applyFont="1" applyFill="1" applyBorder="1" applyAlignment="1">
      <alignment vertical="center" shrinkToFit="1"/>
    </xf>
    <xf numFmtId="0" fontId="14" fillId="7" borderId="416" xfId="0" applyFont="1" applyFill="1" applyBorder="1" applyAlignment="1">
      <alignment vertical="center" shrinkToFit="1"/>
    </xf>
    <xf numFmtId="0" fontId="6" fillId="0" borderId="174" xfId="0" applyFont="1" applyBorder="1" applyAlignment="1" applyProtection="1">
      <alignment horizontal="left" vertical="center" indent="2" shrinkToFit="1"/>
      <protection locked="0"/>
    </xf>
    <xf numFmtId="0" fontId="6" fillId="5" borderId="243" xfId="0" applyFont="1" applyFill="1" applyBorder="1" applyAlignment="1">
      <alignment vertical="center" shrinkToFit="1"/>
    </xf>
    <xf numFmtId="49" fontId="6" fillId="0" borderId="402" xfId="0" applyNumberFormat="1" applyFont="1" applyBorder="1" applyAlignment="1" applyProtection="1">
      <alignment horizontal="left" vertical="center" indent="1" shrinkToFit="1"/>
      <protection locked="0"/>
    </xf>
    <xf numFmtId="0" fontId="6" fillId="0" borderId="142" xfId="0" applyFont="1" applyBorder="1" applyAlignment="1" applyProtection="1">
      <alignment horizontal="left" vertical="center" indent="1" shrinkToFit="1"/>
      <protection locked="0"/>
    </xf>
    <xf numFmtId="38" fontId="6" fillId="5" borderId="18" xfId="1" applyFont="1" applyFill="1" applyBorder="1" applyAlignment="1" applyProtection="1">
      <alignment vertical="center" shrinkToFit="1"/>
    </xf>
    <xf numFmtId="179" fontId="6" fillId="5" borderId="18" xfId="0" applyNumberFormat="1" applyFont="1" applyFill="1" applyBorder="1" applyAlignment="1">
      <alignment vertical="center" shrinkToFit="1"/>
    </xf>
    <xf numFmtId="38" fontId="6" fillId="0" borderId="432" xfId="1" applyFont="1" applyBorder="1" applyAlignment="1" applyProtection="1">
      <alignment horizontal="left" vertical="center" indent="1" shrinkToFit="1"/>
      <protection locked="0"/>
    </xf>
    <xf numFmtId="38" fontId="6" fillId="0" borderId="433" xfId="1" applyFont="1" applyBorder="1" applyAlignment="1" applyProtection="1">
      <alignment horizontal="left" vertical="center" indent="1" shrinkToFit="1"/>
      <protection locked="0"/>
    </xf>
    <xf numFmtId="38" fontId="6" fillId="0" borderId="433" xfId="1" applyFont="1" applyFill="1" applyBorder="1" applyAlignment="1" applyProtection="1">
      <alignment horizontal="left" vertical="center" indent="1" shrinkToFit="1"/>
      <protection locked="0"/>
    </xf>
    <xf numFmtId="38" fontId="6" fillId="0" borderId="434" xfId="1" applyFont="1" applyFill="1" applyBorder="1" applyAlignment="1" applyProtection="1">
      <alignment horizontal="left" vertical="center" indent="1" shrinkToFit="1"/>
      <protection locked="0"/>
    </xf>
    <xf numFmtId="38" fontId="6" fillId="0" borderId="435" xfId="1" applyFont="1" applyFill="1" applyBorder="1" applyAlignment="1" applyProtection="1">
      <alignment horizontal="left" vertical="center" indent="1" shrinkToFit="1"/>
      <protection locked="0"/>
    </xf>
    <xf numFmtId="38" fontId="6" fillId="0" borderId="431" xfId="1" applyFont="1" applyFill="1" applyBorder="1" applyAlignment="1" applyProtection="1">
      <alignment horizontal="left" vertical="center" indent="1" shrinkToFit="1"/>
      <protection locked="0"/>
    </xf>
    <xf numFmtId="38" fontId="6" fillId="0" borderId="436" xfId="1" applyFont="1" applyFill="1" applyBorder="1" applyAlignment="1" applyProtection="1">
      <alignment horizontal="left" vertical="center" indent="1" shrinkToFit="1"/>
      <protection locked="0"/>
    </xf>
    <xf numFmtId="38" fontId="6" fillId="0" borderId="338" xfId="1" applyFont="1" applyBorder="1" applyAlignment="1" applyProtection="1">
      <alignment vertical="center" shrinkToFit="1"/>
      <protection locked="0"/>
    </xf>
    <xf numFmtId="0" fontId="7" fillId="0" borderId="437" xfId="0" applyFont="1" applyBorder="1" applyAlignment="1">
      <alignment horizontal="left" vertical="center" shrinkToFit="1"/>
    </xf>
    <xf numFmtId="0" fontId="6" fillId="0" borderId="431" xfId="0" applyFont="1" applyBorder="1" applyAlignment="1" applyProtection="1">
      <alignment horizontal="left" vertical="center" indent="1" shrinkToFit="1"/>
      <protection locked="0"/>
    </xf>
    <xf numFmtId="0" fontId="7" fillId="0" borderId="438" xfId="0" applyFont="1" applyBorder="1" applyAlignment="1">
      <alignment horizontal="left" vertical="center" shrinkToFit="1"/>
    </xf>
    <xf numFmtId="0" fontId="7" fillId="0" borderId="246" xfId="0" applyFont="1" applyBorder="1" applyAlignment="1">
      <alignment horizontal="left" vertical="center" shrinkToFit="1"/>
    </xf>
    <xf numFmtId="38" fontId="6" fillId="0" borderId="330" xfId="1" applyFont="1" applyBorder="1" applyAlignment="1" applyProtection="1">
      <alignment vertical="center" shrinkToFit="1"/>
      <protection locked="0"/>
    </xf>
    <xf numFmtId="0" fontId="7" fillId="0" borderId="439" xfId="0" applyFont="1" applyBorder="1" applyAlignment="1">
      <alignment horizontal="left" vertical="center" shrinkToFit="1"/>
    </xf>
    <xf numFmtId="0" fontId="6" fillId="0" borderId="440" xfId="0" applyFont="1" applyBorder="1" applyAlignment="1">
      <alignment horizontal="left" vertical="center" shrinkToFit="1"/>
    </xf>
    <xf numFmtId="0" fontId="6" fillId="0" borderId="433" xfId="0" applyFont="1" applyBorder="1" applyAlignment="1" applyProtection="1">
      <alignment horizontal="left" vertical="center" indent="1" shrinkToFit="1"/>
      <protection locked="0"/>
    </xf>
    <xf numFmtId="0" fontId="6" fillId="0" borderId="413" xfId="0" applyFont="1" applyBorder="1" applyAlignment="1" applyProtection="1">
      <alignment horizontal="left" vertical="center" indent="1" shrinkToFit="1"/>
      <protection locked="0"/>
    </xf>
    <xf numFmtId="0" fontId="6" fillId="0" borderId="415" xfId="0" applyFont="1" applyBorder="1" applyAlignment="1" applyProtection="1">
      <alignment horizontal="left" vertical="center" indent="1" shrinkToFit="1"/>
      <protection locked="0"/>
    </xf>
    <xf numFmtId="0" fontId="6" fillId="0" borderId="441" xfId="0" applyFont="1" applyBorder="1" applyAlignment="1" applyProtection="1">
      <alignment horizontal="left" vertical="center" indent="1" shrinkToFit="1"/>
      <protection locked="0"/>
    </xf>
    <xf numFmtId="0" fontId="6" fillId="0" borderId="442" xfId="0" applyFont="1" applyBorder="1" applyAlignment="1" applyProtection="1">
      <alignment horizontal="left" vertical="center" indent="1" shrinkToFit="1"/>
      <protection locked="0"/>
    </xf>
    <xf numFmtId="0" fontId="6" fillId="0" borderId="443" xfId="0" applyFont="1" applyBorder="1" applyAlignment="1" applyProtection="1">
      <alignment horizontal="left" vertical="center" indent="1" shrinkToFit="1"/>
      <protection locked="0"/>
    </xf>
    <xf numFmtId="0" fontId="6" fillId="0" borderId="414" xfId="0" applyFont="1" applyBorder="1" applyAlignment="1" applyProtection="1">
      <alignment horizontal="left" vertical="center" indent="1" shrinkToFit="1"/>
      <protection locked="0"/>
    </xf>
    <xf numFmtId="0" fontId="6" fillId="0" borderId="444" xfId="0" applyFont="1" applyBorder="1" applyAlignment="1" applyProtection="1">
      <alignment horizontal="left" vertical="center" indent="1" shrinkToFit="1"/>
      <protection locked="0"/>
    </xf>
    <xf numFmtId="181" fontId="6" fillId="0" borderId="445" xfId="0" applyNumberFormat="1" applyFont="1" applyBorder="1" applyAlignment="1" applyProtection="1">
      <alignment horizontal="left" vertical="center" indent="1" shrinkToFit="1"/>
      <protection locked="0"/>
    </xf>
    <xf numFmtId="181" fontId="6" fillId="0" borderId="415" xfId="0" applyNumberFormat="1" applyFont="1" applyBorder="1" applyAlignment="1" applyProtection="1">
      <alignment horizontal="left" vertical="center" indent="1" shrinkToFit="1"/>
      <protection locked="0"/>
    </xf>
    <xf numFmtId="181" fontId="6" fillId="0" borderId="446" xfId="0" applyNumberFormat="1" applyFont="1" applyBorder="1" applyAlignment="1" applyProtection="1">
      <alignment horizontal="left" vertical="center" indent="1" shrinkToFit="1"/>
      <protection locked="0"/>
    </xf>
    <xf numFmtId="181" fontId="6" fillId="0" borderId="447" xfId="0" applyNumberFormat="1" applyFont="1" applyBorder="1" applyAlignment="1" applyProtection="1">
      <alignment horizontal="left" vertical="center" indent="1" shrinkToFit="1"/>
      <protection locked="0"/>
    </xf>
    <xf numFmtId="0" fontId="6" fillId="0" borderId="448" xfId="0" applyFont="1" applyBorder="1" applyAlignment="1" applyProtection="1">
      <alignment horizontal="left" vertical="center" indent="1" shrinkToFit="1"/>
      <protection locked="0"/>
    </xf>
    <xf numFmtId="0" fontId="6" fillId="0" borderId="449" xfId="0" applyFont="1" applyBorder="1" applyAlignment="1" applyProtection="1">
      <alignment horizontal="left" vertical="center" indent="1" shrinkToFit="1"/>
      <protection locked="0"/>
    </xf>
    <xf numFmtId="181" fontId="6" fillId="0" borderId="450" xfId="0" applyNumberFormat="1" applyFont="1" applyBorder="1" applyAlignment="1" applyProtection="1">
      <alignment horizontal="left" vertical="center" indent="1" shrinkToFit="1"/>
      <protection locked="0"/>
    </xf>
    <xf numFmtId="181" fontId="6" fillId="0" borderId="451" xfId="0" applyNumberFormat="1" applyFont="1" applyBorder="1" applyAlignment="1" applyProtection="1">
      <alignment horizontal="left" vertical="center" indent="1" shrinkToFit="1"/>
      <protection locked="0"/>
    </xf>
    <xf numFmtId="0" fontId="14" fillId="2" borderId="89" xfId="0" applyFont="1" applyFill="1" applyBorder="1" applyAlignment="1">
      <alignment horizontal="left" vertical="center" indent="1" shrinkToFit="1"/>
    </xf>
    <xf numFmtId="0" fontId="14" fillId="2" borderId="110" xfId="0" applyFont="1" applyFill="1" applyBorder="1" applyAlignment="1">
      <alignment horizontal="left" vertical="center" indent="1" shrinkToFit="1"/>
    </xf>
    <xf numFmtId="0" fontId="6" fillId="5" borderId="151" xfId="0" applyFont="1" applyFill="1" applyBorder="1" applyAlignment="1">
      <alignment horizontal="left" vertical="center" indent="1" shrinkToFit="1"/>
    </xf>
    <xf numFmtId="0" fontId="37" fillId="0" borderId="122" xfId="0" applyFont="1" applyBorder="1">
      <alignment vertical="center"/>
    </xf>
    <xf numFmtId="0" fontId="37" fillId="0" borderId="124" xfId="0" applyFont="1" applyBorder="1">
      <alignment vertical="center"/>
    </xf>
    <xf numFmtId="0" fontId="12" fillId="5" borderId="194" xfId="0" applyFont="1" applyFill="1" applyBorder="1" applyAlignment="1">
      <alignment horizontal="justify" vertical="center" wrapText="1"/>
    </xf>
    <xf numFmtId="0" fontId="12" fillId="5" borderId="194" xfId="0" applyFont="1" applyFill="1" applyBorder="1" applyAlignment="1">
      <alignment horizontal="center" vertical="center" wrapText="1"/>
    </xf>
    <xf numFmtId="0" fontId="12" fillId="5" borderId="195" xfId="0" applyFont="1" applyFill="1" applyBorder="1" applyAlignment="1">
      <alignment horizontal="justify" vertical="center" wrapText="1"/>
    </xf>
    <xf numFmtId="0" fontId="12" fillId="5" borderId="195" xfId="0" applyFont="1" applyFill="1" applyBorder="1" applyAlignment="1">
      <alignment horizontal="center" vertical="center" wrapText="1"/>
    </xf>
    <xf numFmtId="0" fontId="12" fillId="5" borderId="196" xfId="0" applyFont="1" applyFill="1" applyBorder="1" applyAlignment="1">
      <alignment horizontal="justify" vertical="center" wrapText="1"/>
    </xf>
    <xf numFmtId="0" fontId="12" fillId="5" borderId="196" xfId="0" applyFont="1" applyFill="1" applyBorder="1" applyAlignment="1">
      <alignment horizontal="center" vertical="center" wrapText="1"/>
    </xf>
    <xf numFmtId="0" fontId="12" fillId="5" borderId="197" xfId="0" applyFont="1" applyFill="1" applyBorder="1" applyAlignment="1">
      <alignment horizontal="justify" vertical="center" wrapText="1"/>
    </xf>
    <xf numFmtId="0" fontId="12" fillId="5" borderId="197" xfId="0" applyFont="1" applyFill="1" applyBorder="1" applyAlignment="1">
      <alignment horizontal="center" vertical="center" wrapText="1"/>
    </xf>
    <xf numFmtId="0" fontId="12" fillId="5" borderId="198" xfId="0" applyFont="1" applyFill="1" applyBorder="1" applyAlignment="1">
      <alignment horizontal="justify" vertical="center" wrapText="1"/>
    </xf>
    <xf numFmtId="0" fontId="12" fillId="5" borderId="198" xfId="0" applyFont="1" applyFill="1" applyBorder="1" applyAlignment="1">
      <alignment horizontal="center" vertical="center" wrapText="1"/>
    </xf>
    <xf numFmtId="0" fontId="12" fillId="5" borderId="199" xfId="0" applyFont="1" applyFill="1" applyBorder="1" applyAlignment="1">
      <alignment horizontal="justify" vertical="center" wrapText="1"/>
    </xf>
    <xf numFmtId="0" fontId="12" fillId="5" borderId="199" xfId="0" applyFont="1" applyFill="1" applyBorder="1" applyAlignment="1">
      <alignment horizontal="center" vertical="center" wrapText="1"/>
    </xf>
    <xf numFmtId="0" fontId="12" fillId="5" borderId="197" xfId="0" applyFont="1" applyFill="1" applyBorder="1" applyAlignment="1">
      <alignment horizontal="justify" vertical="center"/>
    </xf>
    <xf numFmtId="0" fontId="12" fillId="5" borderId="197" xfId="0" applyFont="1" applyFill="1" applyBorder="1" applyAlignment="1">
      <alignment horizontal="center" vertical="center"/>
    </xf>
    <xf numFmtId="0" fontId="12" fillId="5" borderId="200" xfId="0" applyFont="1" applyFill="1" applyBorder="1" applyAlignment="1">
      <alignment horizontal="justify" vertical="center" wrapText="1"/>
    </xf>
    <xf numFmtId="0" fontId="12" fillId="5" borderId="200" xfId="0" applyFont="1" applyFill="1" applyBorder="1" applyAlignment="1">
      <alignment horizontal="center" vertical="center" wrapText="1"/>
    </xf>
    <xf numFmtId="0" fontId="12" fillId="5" borderId="201" xfId="0" applyFont="1" applyFill="1" applyBorder="1" applyAlignment="1">
      <alignment horizontal="justify" vertical="center" wrapText="1"/>
    </xf>
    <xf numFmtId="0" fontId="12" fillId="5" borderId="201" xfId="0" applyFont="1" applyFill="1" applyBorder="1" applyAlignment="1">
      <alignment horizontal="center" vertical="center" wrapText="1"/>
    </xf>
    <xf numFmtId="0" fontId="12" fillId="5" borderId="202" xfId="0" applyFont="1" applyFill="1" applyBorder="1" applyAlignment="1">
      <alignment horizontal="justify" vertical="center" wrapText="1"/>
    </xf>
    <xf numFmtId="0" fontId="12" fillId="5" borderId="202" xfId="0" applyFont="1" applyFill="1" applyBorder="1" applyAlignment="1">
      <alignment horizontal="center" vertical="center" wrapText="1"/>
    </xf>
    <xf numFmtId="0" fontId="12" fillId="5" borderId="193" xfId="0" applyFont="1" applyFill="1" applyBorder="1" applyAlignment="1">
      <alignment horizontal="justify" vertical="center" wrapText="1"/>
    </xf>
    <xf numFmtId="0" fontId="12" fillId="5" borderId="193" xfId="0" applyFont="1" applyFill="1" applyBorder="1" applyAlignment="1">
      <alignment horizontal="center" vertical="center" wrapText="1"/>
    </xf>
    <xf numFmtId="0" fontId="12" fillId="5" borderId="205" xfId="0" applyFont="1" applyFill="1" applyBorder="1" applyAlignment="1">
      <alignment horizontal="justify" vertical="center" wrapText="1"/>
    </xf>
    <xf numFmtId="0" fontId="12" fillId="5" borderId="205" xfId="0" applyFont="1" applyFill="1" applyBorder="1" applyAlignment="1">
      <alignment horizontal="center" vertical="center" wrapText="1"/>
    </xf>
    <xf numFmtId="0" fontId="12" fillId="5" borderId="192" xfId="0" applyFont="1" applyFill="1" applyBorder="1" applyAlignment="1">
      <alignment horizontal="justify" vertical="center" shrinkToFit="1"/>
    </xf>
    <xf numFmtId="0" fontId="12" fillId="5" borderId="192" xfId="0" applyFont="1" applyFill="1" applyBorder="1" applyAlignment="1">
      <alignment horizontal="center" vertical="center" shrinkToFit="1"/>
    </xf>
    <xf numFmtId="0" fontId="12" fillId="5" borderId="206" xfId="0" applyFont="1" applyFill="1" applyBorder="1" applyAlignment="1">
      <alignment horizontal="justify" vertical="center" wrapText="1" shrinkToFit="1"/>
    </xf>
    <xf numFmtId="0" fontId="12" fillId="5" borderId="206" xfId="0" applyFont="1" applyFill="1" applyBorder="1" applyAlignment="1">
      <alignment horizontal="center" vertical="center" wrapText="1" shrinkToFit="1"/>
    </xf>
    <xf numFmtId="0" fontId="12" fillId="5" borderId="206" xfId="0" applyFont="1" applyFill="1" applyBorder="1" applyAlignment="1">
      <alignment horizontal="justify" vertical="center" wrapText="1"/>
    </xf>
    <xf numFmtId="0" fontId="12" fillId="5" borderId="206" xfId="0" applyFont="1" applyFill="1" applyBorder="1" applyAlignment="1">
      <alignment horizontal="center" vertical="center" wrapText="1"/>
    </xf>
    <xf numFmtId="0" fontId="12" fillId="5" borderId="207" xfId="0" applyFont="1" applyFill="1" applyBorder="1" applyAlignment="1">
      <alignment horizontal="justify" vertical="center" wrapText="1"/>
    </xf>
    <xf numFmtId="0" fontId="12" fillId="5" borderId="207" xfId="0" applyFont="1" applyFill="1" applyBorder="1" applyAlignment="1">
      <alignment horizontal="center" vertical="center" wrapText="1"/>
    </xf>
    <xf numFmtId="0" fontId="12" fillId="5" borderId="202" xfId="0" applyFont="1" applyFill="1" applyBorder="1" applyAlignment="1">
      <alignment horizontal="justify" vertical="center" wrapText="1" shrinkToFit="1"/>
    </xf>
    <xf numFmtId="0" fontId="12" fillId="5" borderId="202" xfId="0" applyFont="1" applyFill="1" applyBorder="1" applyAlignment="1">
      <alignment horizontal="center" vertical="center" wrapText="1" shrinkToFit="1"/>
    </xf>
    <xf numFmtId="0" fontId="12" fillId="5" borderId="208" xfId="0" applyFont="1" applyFill="1" applyBorder="1" applyAlignment="1">
      <alignment horizontal="justify" vertical="center" wrapText="1"/>
    </xf>
    <xf numFmtId="0" fontId="12" fillId="5" borderId="208" xfId="0" applyFont="1" applyFill="1" applyBorder="1" applyAlignment="1">
      <alignment horizontal="center" vertical="center" wrapText="1"/>
    </xf>
    <xf numFmtId="0" fontId="12" fillId="5" borderId="209" xfId="0" applyFont="1" applyFill="1" applyBorder="1" applyAlignment="1">
      <alignment horizontal="justify" vertical="center" wrapText="1"/>
    </xf>
    <xf numFmtId="0" fontId="12" fillId="5" borderId="209" xfId="0" applyFont="1" applyFill="1" applyBorder="1" applyAlignment="1">
      <alignment horizontal="center" vertical="center" wrapText="1"/>
    </xf>
    <xf numFmtId="0" fontId="12" fillId="5" borderId="38" xfId="0" applyFont="1" applyFill="1" applyBorder="1" applyAlignment="1">
      <alignment horizontal="justify" vertical="center" wrapText="1"/>
    </xf>
    <xf numFmtId="0" fontId="12" fillId="5" borderId="38" xfId="0" applyFont="1" applyFill="1" applyBorder="1" applyAlignment="1">
      <alignment horizontal="center" vertical="center" wrapText="1"/>
    </xf>
    <xf numFmtId="0" fontId="12" fillId="5" borderId="406" xfId="0" applyFont="1" applyFill="1" applyBorder="1" applyAlignment="1">
      <alignment horizontal="justify" vertical="center" wrapText="1"/>
    </xf>
    <xf numFmtId="0" fontId="12" fillId="5" borderId="406" xfId="0" applyFont="1" applyFill="1" applyBorder="1" applyAlignment="1">
      <alignment horizontal="center" vertical="center" wrapText="1"/>
    </xf>
    <xf numFmtId="0" fontId="12" fillId="5" borderId="68" xfId="0" applyFont="1" applyFill="1" applyBorder="1" applyAlignment="1">
      <alignment horizontal="justify" vertical="center" wrapText="1"/>
    </xf>
    <xf numFmtId="0" fontId="12" fillId="5" borderId="68" xfId="0" applyFont="1" applyFill="1" applyBorder="1" applyAlignment="1">
      <alignment horizontal="center" vertical="center" wrapText="1"/>
    </xf>
    <xf numFmtId="0" fontId="12" fillId="5" borderId="185" xfId="0" applyFont="1" applyFill="1" applyBorder="1" applyAlignment="1">
      <alignment horizontal="justify" vertical="center" wrapText="1"/>
    </xf>
    <xf numFmtId="0" fontId="12" fillId="5" borderId="185" xfId="0" applyFont="1" applyFill="1" applyBorder="1" applyAlignment="1">
      <alignment horizontal="center" vertical="center" wrapText="1"/>
    </xf>
    <xf numFmtId="0" fontId="12" fillId="5" borderId="17" xfId="0" applyFont="1" applyFill="1" applyBorder="1" applyAlignment="1">
      <alignment horizontal="justify" vertical="center" wrapText="1"/>
    </xf>
    <xf numFmtId="0" fontId="12" fillId="5" borderId="17" xfId="0" applyFont="1" applyFill="1" applyBorder="1" applyAlignment="1">
      <alignment horizontal="center" vertical="center" wrapText="1"/>
    </xf>
    <xf numFmtId="0" fontId="12" fillId="5" borderId="66" xfId="0" applyFont="1" applyFill="1" applyBorder="1" applyAlignment="1">
      <alignment horizontal="justify" vertical="center" wrapText="1"/>
    </xf>
    <xf numFmtId="0" fontId="12" fillId="5" borderId="66" xfId="0" applyFont="1" applyFill="1" applyBorder="1" applyAlignment="1">
      <alignment horizontal="center" vertical="center" wrapText="1"/>
    </xf>
    <xf numFmtId="0" fontId="12" fillId="5" borderId="69" xfId="0" applyFont="1" applyFill="1" applyBorder="1" applyAlignment="1">
      <alignment horizontal="justify" vertical="center" wrapText="1"/>
    </xf>
    <xf numFmtId="0" fontId="12" fillId="5" borderId="69" xfId="0" applyFont="1" applyFill="1" applyBorder="1" applyAlignment="1">
      <alignment horizontal="center" vertical="center" wrapText="1"/>
    </xf>
    <xf numFmtId="0" fontId="12" fillId="5" borderId="16" xfId="0" applyFont="1" applyFill="1" applyBorder="1" applyAlignment="1">
      <alignment horizontal="justify" vertical="center" wrapText="1"/>
    </xf>
    <xf numFmtId="0" fontId="12" fillId="5" borderId="16" xfId="0" applyFont="1" applyFill="1" applyBorder="1" applyAlignment="1">
      <alignment horizontal="center" vertical="center" wrapText="1"/>
    </xf>
    <xf numFmtId="0" fontId="12" fillId="5" borderId="293" xfId="0" applyFont="1" applyFill="1" applyBorder="1" applyAlignment="1">
      <alignment horizontal="justify" vertical="center" wrapText="1"/>
    </xf>
    <xf numFmtId="0" fontId="12" fillId="5" borderId="293" xfId="0" applyFont="1" applyFill="1" applyBorder="1" applyAlignment="1">
      <alignment horizontal="center" vertical="center" wrapText="1"/>
    </xf>
    <xf numFmtId="0" fontId="12" fillId="5" borderId="151" xfId="0" applyFont="1" applyFill="1" applyBorder="1" applyAlignment="1">
      <alignment horizontal="justify" vertical="center" wrapText="1"/>
    </xf>
    <xf numFmtId="0" fontId="12" fillId="5" borderId="151" xfId="0" applyFont="1" applyFill="1" applyBorder="1" applyAlignment="1">
      <alignment horizontal="center" vertical="center" wrapText="1"/>
    </xf>
    <xf numFmtId="0" fontId="12" fillId="5" borderId="31" xfId="0" applyFont="1" applyFill="1" applyBorder="1" applyAlignment="1">
      <alignment horizontal="justify" vertical="center" wrapText="1"/>
    </xf>
    <xf numFmtId="0" fontId="12" fillId="5" borderId="31" xfId="0" applyFont="1" applyFill="1" applyBorder="1" applyAlignment="1">
      <alignment horizontal="center" vertical="center" wrapText="1"/>
    </xf>
    <xf numFmtId="0" fontId="12" fillId="5" borderId="216" xfId="0" applyFont="1" applyFill="1" applyBorder="1" applyAlignment="1">
      <alignment horizontal="justify" vertical="center" wrapText="1"/>
    </xf>
    <xf numFmtId="0" fontId="12" fillId="5" borderId="216" xfId="0" applyFont="1" applyFill="1" applyBorder="1" applyAlignment="1">
      <alignment horizontal="center" vertical="center" wrapText="1"/>
    </xf>
    <xf numFmtId="0" fontId="12" fillId="5" borderId="213" xfId="0" applyFont="1" applyFill="1" applyBorder="1" applyAlignment="1">
      <alignment horizontal="justify" vertical="center"/>
    </xf>
    <xf numFmtId="0" fontId="12" fillId="5" borderId="213" xfId="0" applyFont="1" applyFill="1" applyBorder="1" applyAlignment="1">
      <alignment horizontal="center" vertical="center"/>
    </xf>
    <xf numFmtId="0" fontId="12" fillId="5" borderId="210" xfId="0" applyFont="1" applyFill="1" applyBorder="1" applyAlignment="1">
      <alignment horizontal="justify" vertical="center" wrapText="1"/>
    </xf>
    <xf numFmtId="0" fontId="12" fillId="5" borderId="210" xfId="0" applyFont="1" applyFill="1" applyBorder="1" applyAlignment="1">
      <alignment horizontal="center" vertical="center" wrapText="1"/>
    </xf>
    <xf numFmtId="0" fontId="12" fillId="5" borderId="211" xfId="0" applyFont="1" applyFill="1" applyBorder="1" applyAlignment="1">
      <alignment horizontal="justify" vertical="center" wrapText="1"/>
    </xf>
    <xf numFmtId="0" fontId="12" fillId="5" borderId="211" xfId="0" applyFont="1" applyFill="1" applyBorder="1" applyAlignment="1">
      <alignment horizontal="center" vertical="center" wrapText="1"/>
    </xf>
    <xf numFmtId="0" fontId="12" fillId="5" borderId="213" xfId="0" applyFont="1" applyFill="1" applyBorder="1" applyAlignment="1">
      <alignment horizontal="justify" vertical="center" wrapText="1"/>
    </xf>
    <xf numFmtId="0" fontId="12" fillId="5" borderId="213" xfId="0" applyFont="1" applyFill="1" applyBorder="1" applyAlignment="1">
      <alignment horizontal="center" vertical="center" wrapText="1"/>
    </xf>
    <xf numFmtId="0" fontId="12" fillId="5" borderId="194" xfId="0" applyFont="1" applyFill="1" applyBorder="1" applyAlignment="1">
      <alignment horizontal="justify" vertical="center"/>
    </xf>
    <xf numFmtId="0" fontId="12" fillId="5" borderId="194" xfId="0" applyFont="1" applyFill="1" applyBorder="1" applyAlignment="1">
      <alignment horizontal="center" vertical="center"/>
    </xf>
    <xf numFmtId="0" fontId="12" fillId="5" borderId="216" xfId="0" applyFont="1" applyFill="1" applyBorder="1" applyAlignment="1">
      <alignment horizontal="justify" vertical="center"/>
    </xf>
    <xf numFmtId="0" fontId="12" fillId="5" borderId="216" xfId="0" applyFont="1" applyFill="1" applyBorder="1" applyAlignment="1">
      <alignment horizontal="center" vertical="center"/>
    </xf>
    <xf numFmtId="0" fontId="12" fillId="5" borderId="212" xfId="0" applyFont="1" applyFill="1" applyBorder="1" applyAlignment="1">
      <alignment horizontal="justify" vertical="center" wrapText="1"/>
    </xf>
    <xf numFmtId="0" fontId="12" fillId="5" borderId="212" xfId="0" applyFont="1" applyFill="1" applyBorder="1" applyAlignment="1">
      <alignment horizontal="center" vertical="center" wrapText="1"/>
    </xf>
    <xf numFmtId="0" fontId="12" fillId="5" borderId="429" xfId="0" applyFont="1" applyFill="1" applyBorder="1" applyAlignment="1">
      <alignment horizontal="justify" vertical="center" wrapText="1"/>
    </xf>
    <xf numFmtId="0" fontId="12" fillId="5" borderId="429" xfId="0" applyFont="1" applyFill="1" applyBorder="1" applyAlignment="1">
      <alignment horizontal="center" vertical="center" wrapText="1"/>
    </xf>
    <xf numFmtId="0" fontId="12" fillId="5" borderId="217" xfId="0" applyFont="1" applyFill="1" applyBorder="1" applyAlignment="1">
      <alignment horizontal="justify" vertical="center" wrapText="1"/>
    </xf>
    <xf numFmtId="0" fontId="12" fillId="5" borderId="217" xfId="0" applyFont="1" applyFill="1" applyBorder="1" applyAlignment="1">
      <alignment horizontal="center" vertical="center" wrapText="1"/>
    </xf>
    <xf numFmtId="0" fontId="12" fillId="5" borderId="430" xfId="0" applyFont="1" applyFill="1" applyBorder="1" applyAlignment="1">
      <alignment horizontal="justify" vertical="center" wrapText="1"/>
    </xf>
    <xf numFmtId="0" fontId="12" fillId="5" borderId="430" xfId="0" applyFont="1" applyFill="1" applyBorder="1" applyAlignment="1">
      <alignment horizontal="center" vertical="center" wrapText="1"/>
    </xf>
    <xf numFmtId="0" fontId="40" fillId="0" borderId="452" xfId="0" applyFont="1" applyBorder="1" applyAlignment="1">
      <alignment horizontal="right" vertical="center"/>
    </xf>
    <xf numFmtId="0" fontId="40" fillId="0" borderId="455" xfId="0" applyFont="1" applyBorder="1">
      <alignment vertical="center"/>
    </xf>
    <xf numFmtId="0" fontId="11" fillId="6" borderId="13" xfId="0" applyFont="1" applyFill="1" applyBorder="1" applyAlignment="1">
      <alignment horizontal="center" vertical="center"/>
    </xf>
    <xf numFmtId="0" fontId="11" fillId="6" borderId="29" xfId="0" applyFont="1" applyFill="1" applyBorder="1" applyAlignment="1">
      <alignment horizontal="center" vertical="center"/>
    </xf>
    <xf numFmtId="0" fontId="11" fillId="6" borderId="178" xfId="0" applyFont="1" applyFill="1" applyBorder="1" applyAlignment="1">
      <alignment horizontal="center" vertical="center"/>
    </xf>
    <xf numFmtId="0" fontId="35" fillId="6" borderId="13" xfId="0" applyFont="1" applyFill="1" applyBorder="1" applyAlignment="1">
      <alignment horizontal="center" vertical="center" shrinkToFit="1"/>
    </xf>
    <xf numFmtId="0" fontId="35" fillId="6" borderId="29" xfId="0" applyFont="1" applyFill="1" applyBorder="1" applyAlignment="1">
      <alignment horizontal="center" vertical="center" shrinkToFit="1"/>
    </xf>
    <xf numFmtId="0" fontId="11" fillId="6" borderId="194" xfId="0" applyFont="1" applyFill="1" applyBorder="1" applyAlignment="1">
      <alignment horizontal="center" vertical="center"/>
    </xf>
    <xf numFmtId="0" fontId="37" fillId="7" borderId="0" xfId="0" applyFont="1" applyFill="1" applyAlignment="1">
      <alignment horizontal="right" vertical="center"/>
    </xf>
    <xf numFmtId="0" fontId="10" fillId="7" borderId="0" xfId="0" applyFont="1" applyFill="1" applyAlignment="1" applyProtection="1">
      <alignment horizontal="center" vertical="center"/>
      <protection locked="0"/>
    </xf>
    <xf numFmtId="0" fontId="6" fillId="5" borderId="275" xfId="0" applyFont="1" applyFill="1" applyBorder="1" applyAlignment="1">
      <alignment horizontal="left" vertical="center" shrinkToFit="1"/>
    </xf>
    <xf numFmtId="0" fontId="6" fillId="5" borderId="31" xfId="0" applyFont="1" applyFill="1" applyBorder="1" applyAlignment="1">
      <alignment vertical="center" shrinkToFit="1"/>
    </xf>
    <xf numFmtId="0" fontId="6" fillId="0" borderId="338" xfId="0" applyFont="1" applyBorder="1" applyAlignment="1" applyProtection="1">
      <alignment vertical="center" shrinkToFit="1"/>
      <protection locked="0"/>
    </xf>
    <xf numFmtId="38" fontId="6" fillId="0" borderId="338" xfId="1" applyFont="1" applyBorder="1" applyAlignment="1" applyProtection="1">
      <alignment horizontal="left" vertical="center" shrinkToFit="1"/>
      <protection locked="0"/>
    </xf>
    <xf numFmtId="0" fontId="0" fillId="7" borderId="0" xfId="0" applyFill="1" applyProtection="1">
      <alignment vertical="center"/>
      <protection locked="0"/>
    </xf>
    <xf numFmtId="0" fontId="5" fillId="7" borderId="0" xfId="0" applyFont="1" applyFill="1" applyProtection="1">
      <alignment vertical="center"/>
      <protection locked="0"/>
    </xf>
    <xf numFmtId="0" fontId="6" fillId="3" borderId="1" xfId="0" applyFont="1" applyFill="1" applyBorder="1" applyAlignment="1" applyProtection="1">
      <alignment horizontal="center" vertical="center" wrapText="1" shrinkToFit="1"/>
      <protection locked="0"/>
    </xf>
    <xf numFmtId="178" fontId="6" fillId="3" borderId="1" xfId="0" applyNumberFormat="1" applyFont="1" applyFill="1" applyBorder="1" applyAlignment="1" applyProtection="1">
      <alignment horizontal="center" vertical="center" wrapText="1" shrinkToFit="1"/>
      <protection locked="0"/>
    </xf>
    <xf numFmtId="182" fontId="6" fillId="3" borderId="1" xfId="1" applyNumberFormat="1" applyFont="1" applyFill="1" applyBorder="1" applyAlignment="1" applyProtection="1">
      <alignment horizontal="center" vertical="center" wrapText="1" shrinkToFit="1"/>
      <protection locked="0"/>
    </xf>
    <xf numFmtId="0" fontId="6" fillId="3" borderId="1" xfId="0" applyFont="1" applyFill="1" applyBorder="1" applyAlignment="1" applyProtection="1">
      <alignment horizontal="center" vertical="center" wrapText="1"/>
      <protection locked="0"/>
    </xf>
    <xf numFmtId="177" fontId="7" fillId="3" borderId="1" xfId="0" applyNumberFormat="1"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shrinkToFit="1"/>
      <protection locked="0"/>
    </xf>
    <xf numFmtId="176" fontId="6" fillId="3" borderId="1" xfId="0"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indent="1" shrinkToFit="1"/>
      <protection locked="0"/>
    </xf>
    <xf numFmtId="0" fontId="5" fillId="3"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shrinkToFit="1"/>
      <protection locked="0"/>
    </xf>
    <xf numFmtId="0" fontId="5" fillId="0" borderId="0" xfId="0" applyFont="1" applyProtection="1">
      <alignment vertical="center"/>
      <protection locked="0"/>
    </xf>
    <xf numFmtId="0" fontId="14" fillId="7" borderId="425" xfId="0" applyFont="1" applyFill="1" applyBorder="1" applyAlignment="1" applyProtection="1">
      <alignment vertical="center" shrinkToFit="1"/>
      <protection locked="0"/>
    </xf>
    <xf numFmtId="0" fontId="6" fillId="3" borderId="421" xfId="0" applyFont="1" applyFill="1" applyBorder="1" applyAlignment="1" applyProtection="1">
      <alignment horizontal="center" vertical="center" wrapText="1" shrinkToFit="1"/>
      <protection locked="0"/>
    </xf>
    <xf numFmtId="0" fontId="6" fillId="3" borderId="417" xfId="0" applyFont="1" applyFill="1" applyBorder="1" applyAlignment="1" applyProtection="1">
      <alignment horizontal="center" vertical="center" wrapText="1" shrinkToFit="1"/>
      <protection locked="0"/>
    </xf>
    <xf numFmtId="0" fontId="14" fillId="7" borderId="291" xfId="0" applyFont="1" applyFill="1" applyBorder="1" applyAlignment="1" applyProtection="1">
      <alignment vertical="center" shrinkToFit="1"/>
      <protection locked="0"/>
    </xf>
    <xf numFmtId="0" fontId="5" fillId="3" borderId="422" xfId="0" applyFont="1" applyFill="1" applyBorder="1" applyAlignment="1" applyProtection="1">
      <alignment horizontal="center" vertical="center" wrapText="1" shrinkToFit="1"/>
      <protection locked="0"/>
    </xf>
    <xf numFmtId="0" fontId="5" fillId="3" borderId="418" xfId="0" applyFont="1" applyFill="1" applyBorder="1" applyAlignment="1" applyProtection="1">
      <alignment horizontal="center" vertical="center" wrapText="1" shrinkToFit="1"/>
      <protection locked="0"/>
    </xf>
    <xf numFmtId="0" fontId="6" fillId="3" borderId="423" xfId="0" applyFont="1" applyFill="1" applyBorder="1" applyAlignment="1" applyProtection="1">
      <alignment horizontal="center" vertical="center" wrapText="1" shrinkToFit="1"/>
      <protection locked="0"/>
    </xf>
    <xf numFmtId="0" fontId="6" fillId="3" borderId="419" xfId="0" applyFont="1" applyFill="1" applyBorder="1" applyAlignment="1" applyProtection="1">
      <alignment horizontal="center" vertical="center" wrapText="1" shrinkToFit="1"/>
      <protection locked="0"/>
    </xf>
    <xf numFmtId="0" fontId="14" fillId="7" borderId="426" xfId="0" applyFont="1" applyFill="1" applyBorder="1" applyAlignment="1" applyProtection="1">
      <alignment vertical="center" shrinkToFit="1"/>
      <protection locked="0"/>
    </xf>
    <xf numFmtId="0" fontId="6" fillId="3" borderId="424" xfId="0" applyFont="1" applyFill="1" applyBorder="1" applyAlignment="1" applyProtection="1">
      <alignment horizontal="center" vertical="center" wrapText="1" shrinkToFit="1"/>
      <protection locked="0"/>
    </xf>
    <xf numFmtId="0" fontId="6" fillId="3" borderId="420" xfId="0" applyFont="1" applyFill="1" applyBorder="1" applyAlignment="1" applyProtection="1">
      <alignment horizontal="center" vertical="center" wrapText="1" shrinkToFit="1"/>
      <protection locked="0"/>
    </xf>
    <xf numFmtId="0" fontId="6" fillId="3" borderId="427" xfId="0" applyFont="1" applyFill="1" applyBorder="1" applyAlignment="1" applyProtection="1">
      <alignment horizontal="center" vertical="center" wrapText="1"/>
      <protection locked="0"/>
    </xf>
    <xf numFmtId="0" fontId="5" fillId="0" borderId="362" xfId="0" applyFont="1" applyBorder="1" applyProtection="1">
      <alignment vertical="center"/>
      <protection locked="0"/>
    </xf>
    <xf numFmtId="0" fontId="5" fillId="0" borderId="124" xfId="0" applyFont="1" applyBorder="1" applyProtection="1">
      <alignment vertical="center"/>
      <protection locked="0"/>
    </xf>
    <xf numFmtId="0" fontId="12" fillId="5" borderId="456" xfId="0" applyFont="1" applyFill="1" applyBorder="1" applyAlignment="1">
      <alignment horizontal="justify" vertical="center" wrapText="1"/>
    </xf>
    <xf numFmtId="0" fontId="12" fillId="5" borderId="456" xfId="0" applyFont="1" applyFill="1" applyBorder="1" applyAlignment="1">
      <alignment horizontal="center" vertical="center" wrapText="1"/>
    </xf>
    <xf numFmtId="0" fontId="6" fillId="5" borderId="36" xfId="0" applyFont="1" applyFill="1" applyBorder="1" applyAlignment="1">
      <alignment vertical="center" shrinkToFit="1"/>
    </xf>
    <xf numFmtId="0" fontId="6" fillId="5" borderId="36" xfId="0" applyFont="1" applyFill="1" applyBorder="1" applyAlignment="1">
      <alignment horizontal="left" vertical="center" shrinkToFit="1"/>
    </xf>
    <xf numFmtId="0" fontId="31" fillId="0" borderId="0" xfId="0" applyFont="1" applyAlignment="1" applyProtection="1">
      <alignment horizontal="distributed" vertical="center" indent="26"/>
      <protection hidden="1"/>
    </xf>
    <xf numFmtId="0" fontId="32" fillId="0" borderId="0" xfId="0" applyFont="1" applyAlignment="1" applyProtection="1">
      <alignment horizontal="distributed" vertical="center"/>
      <protection hidden="1"/>
    </xf>
    <xf numFmtId="0" fontId="33" fillId="0" borderId="0" xfId="0" applyFont="1" applyProtection="1">
      <alignment vertical="center"/>
      <protection hidden="1"/>
    </xf>
    <xf numFmtId="0" fontId="8" fillId="0" borderId="0" xfId="0" applyFont="1" applyAlignment="1" applyProtection="1">
      <alignment horizontal="right"/>
      <protection hidden="1"/>
    </xf>
    <xf numFmtId="0" fontId="8" fillId="0" borderId="0" xfId="0" applyFont="1" applyAlignment="1" applyProtection="1">
      <alignment horizontal="right" vertical="top"/>
      <protection hidden="1"/>
    </xf>
    <xf numFmtId="0" fontId="32" fillId="0" borderId="0" xfId="0" applyFont="1" applyAlignment="1" applyProtection="1">
      <alignment horizontal="center"/>
      <protection hidden="1"/>
    </xf>
    <xf numFmtId="0" fontId="33" fillId="0" borderId="0" xfId="0" applyFont="1" applyAlignment="1" applyProtection="1">
      <alignment horizontal="right" vertical="top"/>
      <protection hidden="1"/>
    </xf>
    <xf numFmtId="0" fontId="20" fillId="0" borderId="30" xfId="0" applyFont="1" applyBorder="1" applyProtection="1">
      <alignment vertical="center"/>
      <protection hidden="1"/>
    </xf>
    <xf numFmtId="0" fontId="6" fillId="0" borderId="0" xfId="0" applyFont="1" applyProtection="1">
      <alignment vertical="center"/>
      <protection hidden="1"/>
    </xf>
    <xf numFmtId="0" fontId="22" fillId="8" borderId="303" xfId="0" applyFont="1" applyFill="1" applyBorder="1" applyAlignment="1" applyProtection="1">
      <alignment horizontal="distributed" vertical="center" indent="1" shrinkToFit="1"/>
      <protection hidden="1"/>
    </xf>
    <xf numFmtId="191" fontId="6" fillId="0" borderId="232" xfId="0" applyNumberFormat="1" applyFont="1" applyBorder="1" applyAlignment="1" applyProtection="1">
      <alignment horizontal="left" vertical="center" indent="1" shrinkToFit="1"/>
      <protection hidden="1"/>
    </xf>
    <xf numFmtId="0" fontId="6" fillId="0" borderId="310" xfId="0" applyFont="1" applyBorder="1" applyAlignment="1" applyProtection="1">
      <alignment horizontal="left" vertical="center" indent="1" shrinkToFit="1"/>
      <protection hidden="1"/>
    </xf>
    <xf numFmtId="0" fontId="6" fillId="0" borderId="46" xfId="0" applyFont="1" applyBorder="1" applyAlignment="1" applyProtection="1">
      <alignment horizontal="center" vertical="center" shrinkToFit="1"/>
      <protection hidden="1"/>
    </xf>
    <xf numFmtId="0" fontId="6" fillId="0" borderId="264" xfId="0" applyFont="1" applyBorder="1" applyAlignment="1" applyProtection="1">
      <alignment horizontal="left" vertical="center" indent="1" shrinkToFit="1"/>
      <protection hidden="1"/>
    </xf>
    <xf numFmtId="0" fontId="6" fillId="0" borderId="45" xfId="0" applyFont="1" applyBorder="1" applyAlignment="1" applyProtection="1">
      <alignment horizontal="left" vertical="center" indent="1" shrinkToFit="1"/>
      <protection hidden="1"/>
    </xf>
    <xf numFmtId="0" fontId="6" fillId="0" borderId="284" xfId="0" applyFont="1" applyBorder="1" applyAlignment="1" applyProtection="1">
      <alignment horizontal="left" vertical="center" indent="1" shrinkToFit="1"/>
      <protection hidden="1"/>
    </xf>
    <xf numFmtId="38" fontId="6" fillId="0" borderId="45" xfId="1" applyFont="1" applyBorder="1" applyAlignment="1" applyProtection="1">
      <alignment horizontal="right" vertical="center" indent="1" shrinkToFit="1"/>
      <protection hidden="1"/>
    </xf>
    <xf numFmtId="0" fontId="6" fillId="0" borderId="0" xfId="0" applyFont="1" applyAlignment="1" applyProtection="1">
      <alignment horizontal="left" vertical="center" indent="1" shrinkToFit="1"/>
      <protection hidden="1"/>
    </xf>
    <xf numFmtId="0" fontId="22" fillId="8" borderId="234" xfId="0" applyFont="1" applyFill="1" applyBorder="1" applyAlignment="1" applyProtection="1">
      <alignment horizontal="distributed" vertical="center" indent="1" shrinkToFit="1"/>
      <protection hidden="1"/>
    </xf>
    <xf numFmtId="38" fontId="6" fillId="0" borderId="234" xfId="1" applyFont="1" applyBorder="1" applyAlignment="1" applyProtection="1">
      <alignment horizontal="right" vertical="center" indent="1" shrinkToFit="1"/>
      <protection hidden="1"/>
    </xf>
    <xf numFmtId="0" fontId="20" fillId="8" borderId="341" xfId="0" applyFont="1" applyFill="1" applyBorder="1" applyAlignment="1" applyProtection="1">
      <alignment horizontal="distributed" vertical="center" indent="1" shrinkToFit="1"/>
      <protection hidden="1"/>
    </xf>
    <xf numFmtId="183" fontId="6" fillId="0" borderId="30" xfId="0" applyNumberFormat="1" applyFont="1" applyBorder="1" applyAlignment="1" applyProtection="1">
      <alignment horizontal="left" vertical="center" indent="1" shrinkToFit="1"/>
      <protection hidden="1"/>
    </xf>
    <xf numFmtId="0" fontId="20" fillId="8" borderId="318" xfId="0" applyFont="1" applyFill="1" applyBorder="1" applyAlignment="1" applyProtection="1">
      <alignment horizontal="distributed" vertical="center" indent="1" shrinkToFit="1"/>
      <protection hidden="1"/>
    </xf>
    <xf numFmtId="183" fontId="6" fillId="0" borderId="318" xfId="0" applyNumberFormat="1" applyFont="1" applyBorder="1" applyAlignment="1" applyProtection="1">
      <alignment horizontal="left" vertical="center" indent="1" shrinkToFit="1"/>
      <protection hidden="1"/>
    </xf>
    <xf numFmtId="0" fontId="19" fillId="0" borderId="265" xfId="0" applyFont="1" applyBorder="1" applyAlignment="1" applyProtection="1">
      <alignment horizontal="center" vertical="center" shrinkToFit="1"/>
      <protection hidden="1"/>
    </xf>
    <xf numFmtId="183" fontId="6" fillId="0" borderId="307" xfId="0" applyNumberFormat="1" applyFont="1" applyBorder="1" applyAlignment="1" applyProtection="1">
      <alignment horizontal="left" vertical="center" indent="1" shrinkToFit="1"/>
      <protection hidden="1"/>
    </xf>
    <xf numFmtId="0" fontId="6" fillId="0" borderId="45" xfId="0" applyFont="1" applyBorder="1" applyAlignment="1" applyProtection="1">
      <alignment horizontal="left" vertical="center" wrapText="1" indent="1" shrinkToFit="1"/>
      <protection hidden="1"/>
    </xf>
    <xf numFmtId="0" fontId="6" fillId="0" borderId="304" xfId="0" applyFont="1" applyBorder="1" applyAlignment="1" applyProtection="1">
      <alignment horizontal="center" vertical="center" shrinkToFit="1"/>
      <protection hidden="1"/>
    </xf>
    <xf numFmtId="0" fontId="6" fillId="0" borderId="274" xfId="0" applyFont="1" applyBorder="1" applyAlignment="1" applyProtection="1">
      <alignment horizontal="left" vertical="center" indent="1" shrinkToFit="1"/>
      <protection hidden="1"/>
    </xf>
    <xf numFmtId="0" fontId="22" fillId="8" borderId="319" xfId="0" applyFont="1" applyFill="1" applyBorder="1" applyAlignment="1" applyProtection="1">
      <alignment horizontal="center" vertical="center" shrinkToFit="1"/>
      <protection hidden="1"/>
    </xf>
    <xf numFmtId="0" fontId="23" fillId="8" borderId="231" xfId="0" applyFont="1" applyFill="1" applyBorder="1" applyAlignment="1" applyProtection="1">
      <alignment horizontal="distributed" vertical="center" indent="1" shrinkToFit="1"/>
      <protection hidden="1"/>
    </xf>
    <xf numFmtId="0" fontId="6" fillId="0" borderId="312" xfId="0" applyFont="1" applyBorder="1" applyAlignment="1" applyProtection="1">
      <alignment horizontal="left" vertical="center" wrapText="1" indent="1" shrinkToFit="1"/>
      <protection hidden="1"/>
    </xf>
    <xf numFmtId="0" fontId="23" fillId="8" borderId="313" xfId="0" applyFont="1" applyFill="1" applyBorder="1" applyAlignment="1" applyProtection="1">
      <alignment horizontal="distributed" vertical="center" indent="1" shrinkToFit="1"/>
      <protection hidden="1"/>
    </xf>
    <xf numFmtId="0" fontId="23" fillId="8" borderId="246" xfId="0" applyFont="1" applyFill="1" applyBorder="1" applyAlignment="1" applyProtection="1">
      <alignment horizontal="distributed" vertical="center" indent="1" shrinkToFit="1"/>
      <protection hidden="1"/>
    </xf>
    <xf numFmtId="0" fontId="23" fillId="8" borderId="241" xfId="0" applyFont="1" applyFill="1" applyBorder="1" applyAlignment="1" applyProtection="1">
      <alignment horizontal="distributed" vertical="center" indent="1" shrinkToFit="1"/>
      <protection hidden="1"/>
    </xf>
    <xf numFmtId="0" fontId="23" fillId="8" borderId="219" xfId="0" applyFont="1" applyFill="1" applyBorder="1" applyAlignment="1" applyProtection="1">
      <alignment horizontal="distributed" vertical="center" indent="1" shrinkToFit="1"/>
      <protection hidden="1"/>
    </xf>
    <xf numFmtId="0" fontId="23" fillId="8" borderId="234" xfId="0" applyFont="1" applyFill="1" applyBorder="1" applyAlignment="1" applyProtection="1">
      <alignment horizontal="distributed" vertical="center" indent="1" shrinkToFit="1"/>
      <protection hidden="1"/>
    </xf>
    <xf numFmtId="0" fontId="6" fillId="0" borderId="245" xfId="0" applyFont="1" applyBorder="1" applyAlignment="1" applyProtection="1">
      <alignment horizontal="left" vertical="center" wrapText="1" indent="1" shrinkToFit="1"/>
      <protection hidden="1"/>
    </xf>
    <xf numFmtId="0" fontId="23" fillId="8" borderId="295" xfId="0" applyFont="1" applyFill="1" applyBorder="1" applyAlignment="1" applyProtection="1">
      <alignment horizontal="distributed" vertical="center" indent="1" shrinkToFit="1"/>
      <protection hidden="1"/>
    </xf>
    <xf numFmtId="189" fontId="6" fillId="0" borderId="314" xfId="0" applyNumberFormat="1" applyFont="1" applyBorder="1" applyAlignment="1" applyProtection="1">
      <alignment horizontal="left" vertical="center" wrapText="1" indent="1" shrinkToFit="1"/>
      <protection hidden="1"/>
    </xf>
    <xf numFmtId="0" fontId="6" fillId="0" borderId="186" xfId="0" applyFont="1" applyBorder="1" applyAlignment="1" applyProtection="1">
      <alignment horizontal="left" vertical="center" wrapText="1" indent="1" shrinkToFit="1"/>
      <protection hidden="1"/>
    </xf>
    <xf numFmtId="0" fontId="23" fillId="8" borderId="290" xfId="0" applyFont="1" applyFill="1" applyBorder="1" applyAlignment="1" applyProtection="1">
      <alignment horizontal="distributed" vertical="center" indent="1" shrinkToFit="1"/>
      <protection hidden="1"/>
    </xf>
    <xf numFmtId="0" fontId="6" fillId="0" borderId="46" xfId="0" applyFont="1" applyBorder="1" applyAlignment="1" applyProtection="1">
      <alignment horizontal="left" vertical="center" wrapText="1" indent="1" shrinkToFit="1"/>
      <protection hidden="1"/>
    </xf>
    <xf numFmtId="0" fontId="23" fillId="8" borderId="261" xfId="0" applyFont="1" applyFill="1" applyBorder="1" applyAlignment="1" applyProtection="1">
      <alignment horizontal="center" vertical="center" shrinkToFit="1"/>
      <protection hidden="1"/>
    </xf>
    <xf numFmtId="0" fontId="23" fillId="8" borderId="286" xfId="0" applyFont="1" applyFill="1" applyBorder="1" applyAlignment="1" applyProtection="1">
      <alignment horizontal="distributed" vertical="center" indent="1" shrinkToFit="1"/>
      <protection hidden="1"/>
    </xf>
    <xf numFmtId="0" fontId="23" fillId="8" borderId="290" xfId="0" applyFont="1" applyFill="1" applyBorder="1" applyAlignment="1" applyProtection="1">
      <alignment horizontal="center" vertical="center" shrinkToFit="1"/>
      <protection hidden="1"/>
    </xf>
    <xf numFmtId="0" fontId="6" fillId="0" borderId="159" xfId="0" applyFont="1" applyBorder="1" applyAlignment="1" applyProtection="1">
      <alignment horizontal="left" vertical="center" wrapText="1" indent="1" shrinkToFit="1"/>
      <protection hidden="1"/>
    </xf>
    <xf numFmtId="0" fontId="23" fillId="8" borderId="261" xfId="0" applyFont="1" applyFill="1" applyBorder="1" applyAlignment="1" applyProtection="1">
      <alignment horizontal="distributed" vertical="center" indent="1" shrinkToFit="1"/>
      <protection hidden="1"/>
    </xf>
    <xf numFmtId="0" fontId="23" fillId="8" borderId="288" xfId="0" applyFont="1" applyFill="1" applyBorder="1" applyAlignment="1" applyProtection="1">
      <alignment horizontal="distributed" vertical="center" indent="1" shrinkToFit="1"/>
      <protection hidden="1"/>
    </xf>
    <xf numFmtId="0" fontId="6" fillId="0" borderId="285" xfId="0" applyFont="1" applyBorder="1" applyAlignment="1" applyProtection="1">
      <alignment horizontal="left" vertical="center" wrapText="1" indent="1" shrinkToFit="1"/>
      <protection hidden="1"/>
    </xf>
    <xf numFmtId="0" fontId="23" fillId="8" borderId="245" xfId="0" applyFont="1" applyFill="1" applyBorder="1" applyAlignment="1" applyProtection="1">
      <alignment horizontal="distributed" vertical="center" indent="1" shrinkToFit="1"/>
      <protection hidden="1"/>
    </xf>
    <xf numFmtId="0" fontId="23" fillId="8" borderId="266" xfId="0" applyFont="1" applyFill="1" applyBorder="1" applyAlignment="1" applyProtection="1">
      <alignment horizontal="distributed" vertical="center" indent="1" shrinkToFit="1"/>
      <protection hidden="1"/>
    </xf>
    <xf numFmtId="0" fontId="23" fillId="8" borderId="273" xfId="0" applyFont="1" applyFill="1" applyBorder="1" applyAlignment="1" applyProtection="1">
      <alignment horizontal="distributed" vertical="center" indent="1" shrinkToFit="1"/>
      <protection hidden="1"/>
    </xf>
    <xf numFmtId="0" fontId="23" fillId="8" borderId="267" xfId="0" applyFont="1" applyFill="1" applyBorder="1" applyAlignment="1" applyProtection="1">
      <alignment horizontal="distributed" vertical="center" indent="1" shrinkToFit="1"/>
      <protection hidden="1"/>
    </xf>
    <xf numFmtId="0" fontId="23" fillId="8" borderId="316" xfId="0" applyFont="1" applyFill="1" applyBorder="1" applyAlignment="1" applyProtection="1">
      <alignment horizontal="distributed" vertical="center" indent="1" shrinkToFit="1"/>
      <protection hidden="1"/>
    </xf>
    <xf numFmtId="0" fontId="6" fillId="0" borderId="307" xfId="0" applyFont="1" applyBorder="1" applyAlignment="1" applyProtection="1">
      <alignment horizontal="left" vertical="center" wrapText="1" indent="1" shrinkToFit="1"/>
      <protection hidden="1"/>
    </xf>
    <xf numFmtId="0" fontId="0" fillId="0" borderId="0" xfId="0" applyProtection="1">
      <alignment vertical="center"/>
      <protection hidden="1"/>
    </xf>
    <xf numFmtId="0" fontId="23" fillId="8" borderId="326" xfId="0" applyFont="1" applyFill="1" applyBorder="1" applyAlignment="1" applyProtection="1">
      <alignment horizontal="distributed" vertical="center" indent="1" shrinkToFit="1"/>
      <protection hidden="1"/>
    </xf>
    <xf numFmtId="0" fontId="6" fillId="0" borderId="37" xfId="0" applyFont="1" applyBorder="1" applyAlignment="1" applyProtection="1">
      <alignment horizontal="left" vertical="center" wrapText="1" indent="1" shrinkToFit="1"/>
      <protection hidden="1"/>
    </xf>
    <xf numFmtId="0" fontId="24" fillId="8" borderId="320" xfId="0" applyFont="1" applyFill="1" applyBorder="1" applyAlignment="1" applyProtection="1">
      <alignment horizontal="distributed" vertical="center" indent="1" shrinkToFit="1"/>
      <protection hidden="1"/>
    </xf>
    <xf numFmtId="0" fontId="23" fillId="8" borderId="302" xfId="0" applyFont="1" applyFill="1" applyBorder="1" applyAlignment="1" applyProtection="1">
      <alignment horizontal="distributed" vertical="center" indent="1" shrinkToFit="1"/>
      <protection hidden="1"/>
    </xf>
    <xf numFmtId="195" fontId="6" fillId="0" borderId="270" xfId="1" applyNumberFormat="1" applyFont="1" applyBorder="1" applyAlignment="1" applyProtection="1">
      <alignment horizontal="center" vertical="center" wrapText="1" shrinkToFit="1"/>
      <protection hidden="1"/>
    </xf>
    <xf numFmtId="0" fontId="19" fillId="0" borderId="159" xfId="0" applyFont="1" applyBorder="1" applyAlignment="1" applyProtection="1">
      <alignment horizontal="center" vertical="center" shrinkToFit="1"/>
      <protection hidden="1"/>
    </xf>
    <xf numFmtId="195" fontId="6" fillId="0" borderId="269" xfId="1" applyNumberFormat="1" applyFont="1" applyBorder="1" applyAlignment="1" applyProtection="1">
      <alignment horizontal="center" vertical="center" wrapText="1" shrinkToFit="1"/>
      <protection hidden="1"/>
    </xf>
    <xf numFmtId="195" fontId="6" fillId="0" borderId="26" xfId="1" applyNumberFormat="1" applyFont="1" applyFill="1" applyBorder="1" applyAlignment="1" applyProtection="1">
      <alignment horizontal="right" vertical="center" wrapText="1" indent="2" shrinkToFit="1"/>
      <protection hidden="1"/>
    </xf>
    <xf numFmtId="38" fontId="6" fillId="0" borderId="26" xfId="1" applyFont="1" applyFill="1" applyBorder="1" applyAlignment="1" applyProtection="1">
      <alignment horizontal="center" vertical="center" wrapText="1" shrinkToFit="1"/>
      <protection hidden="1"/>
    </xf>
    <xf numFmtId="195" fontId="6" fillId="0" borderId="25" xfId="1" applyNumberFormat="1" applyFont="1" applyFill="1" applyBorder="1" applyAlignment="1" applyProtection="1">
      <alignment horizontal="right" vertical="center" wrapText="1" indent="2" shrinkToFit="1"/>
      <protection hidden="1"/>
    </xf>
    <xf numFmtId="195" fontId="6" fillId="0" borderId="27" xfId="1" applyNumberFormat="1" applyFont="1" applyFill="1" applyBorder="1" applyAlignment="1" applyProtection="1">
      <alignment horizontal="right" vertical="center" wrapText="1" indent="2" shrinkToFit="1"/>
      <protection hidden="1"/>
    </xf>
    <xf numFmtId="38" fontId="6" fillId="0" borderId="27" xfId="1" applyFont="1" applyFill="1" applyBorder="1" applyAlignment="1" applyProtection="1">
      <alignment horizontal="center" vertical="center" wrapText="1" shrinkToFit="1"/>
      <protection hidden="1"/>
    </xf>
    <xf numFmtId="195" fontId="6" fillId="0" borderId="28" xfId="1" applyNumberFormat="1" applyFont="1" applyFill="1" applyBorder="1" applyAlignment="1" applyProtection="1">
      <alignment horizontal="right" vertical="center" wrapText="1" indent="2" shrinkToFit="1"/>
      <protection hidden="1"/>
    </xf>
    <xf numFmtId="195" fontId="6" fillId="0" borderId="47" xfId="1" applyNumberFormat="1" applyFont="1" applyFill="1" applyBorder="1" applyAlignment="1" applyProtection="1">
      <alignment horizontal="right" vertical="center" wrapText="1" indent="2" shrinkToFit="1"/>
      <protection hidden="1"/>
    </xf>
    <xf numFmtId="38" fontId="6" fillId="0" borderId="47" xfId="1" applyFont="1" applyFill="1" applyBorder="1" applyAlignment="1" applyProtection="1">
      <alignment horizontal="center" vertical="center" wrapText="1" shrinkToFit="1"/>
      <protection hidden="1"/>
    </xf>
    <xf numFmtId="195" fontId="6" fillId="0" borderId="49" xfId="1" applyNumberFormat="1" applyFont="1" applyFill="1" applyBorder="1" applyAlignment="1" applyProtection="1">
      <alignment horizontal="right" vertical="center" wrapText="1" indent="2" shrinkToFit="1"/>
      <protection hidden="1"/>
    </xf>
    <xf numFmtId="0" fontId="23" fillId="8" borderId="184" xfId="0" applyFont="1" applyFill="1" applyBorder="1" applyAlignment="1" applyProtection="1">
      <alignment horizontal="center" vertical="center" shrinkToFit="1"/>
      <protection hidden="1"/>
    </xf>
    <xf numFmtId="0" fontId="6" fillId="0" borderId="270" xfId="0" applyFont="1" applyBorder="1" applyAlignment="1" applyProtection="1">
      <alignment horizontal="left" vertical="center" wrapText="1" indent="1" shrinkToFit="1"/>
      <protection hidden="1"/>
    </xf>
    <xf numFmtId="0" fontId="25" fillId="8" borderId="273" xfId="0" applyFont="1" applyFill="1" applyBorder="1" applyAlignment="1" applyProtection="1">
      <alignment horizontal="distributed" vertical="center" indent="1" shrinkToFit="1"/>
      <protection hidden="1"/>
    </xf>
    <xf numFmtId="195" fontId="6" fillId="0" borderId="246" xfId="1" applyNumberFormat="1" applyFont="1" applyBorder="1" applyAlignment="1" applyProtection="1">
      <alignment horizontal="right" vertical="center" wrapText="1" indent="2" shrinkToFit="1"/>
      <protection hidden="1"/>
    </xf>
    <xf numFmtId="38" fontId="6" fillId="0" borderId="18" xfId="1" applyFont="1" applyBorder="1" applyAlignment="1" applyProtection="1">
      <alignment horizontal="center" vertical="center" wrapText="1" shrinkToFit="1"/>
      <protection hidden="1"/>
    </xf>
    <xf numFmtId="195" fontId="6" fillId="0" borderId="19" xfId="1" applyNumberFormat="1" applyFont="1" applyBorder="1" applyAlignment="1" applyProtection="1">
      <alignment horizontal="right" vertical="center" wrapText="1" indent="2" shrinkToFit="1"/>
      <protection hidden="1"/>
    </xf>
    <xf numFmtId="0" fontId="23" fillId="8" borderId="272" xfId="0" applyFont="1" applyFill="1" applyBorder="1" applyAlignment="1" applyProtection="1">
      <alignment horizontal="distributed" vertical="center" indent="1" shrinkToFit="1"/>
      <protection hidden="1"/>
    </xf>
    <xf numFmtId="195" fontId="6" fillId="0" borderId="45" xfId="1" applyNumberFormat="1" applyFont="1" applyFill="1" applyBorder="1" applyAlignment="1" applyProtection="1">
      <alignment horizontal="center" vertical="center" wrapText="1" shrinkToFit="1"/>
      <protection hidden="1"/>
    </xf>
    <xf numFmtId="38" fontId="6" fillId="0" borderId="45" xfId="1" applyFont="1" applyFill="1" applyBorder="1" applyAlignment="1" applyProtection="1">
      <alignment horizontal="center" vertical="center" wrapText="1" shrinkToFit="1"/>
      <protection hidden="1"/>
    </xf>
    <xf numFmtId="0" fontId="24" fillId="8" borderId="246" xfId="0" applyFont="1" applyFill="1" applyBorder="1" applyAlignment="1" applyProtection="1">
      <alignment horizontal="distributed" vertical="center" indent="1" shrinkToFit="1"/>
      <protection hidden="1"/>
    </xf>
    <xf numFmtId="38" fontId="6" fillId="0" borderId="246" xfId="1" applyFont="1" applyBorder="1" applyAlignment="1" applyProtection="1">
      <alignment horizontal="right" vertical="center" wrapText="1" indent="1" shrinkToFit="1"/>
      <protection hidden="1"/>
    </xf>
    <xf numFmtId="38" fontId="6" fillId="0" borderId="311" xfId="1" applyFont="1" applyBorder="1" applyAlignment="1" applyProtection="1">
      <alignment vertical="center" wrapText="1" shrinkToFit="1"/>
      <protection hidden="1"/>
    </xf>
    <xf numFmtId="0" fontId="23" fillId="8" borderId="279" xfId="0" applyFont="1" applyFill="1" applyBorder="1" applyAlignment="1" applyProtection="1">
      <alignment horizontal="distributed" vertical="center" indent="1" shrinkToFit="1"/>
      <protection hidden="1"/>
    </xf>
    <xf numFmtId="0" fontId="24" fillId="8" borderId="286" xfId="0" applyFont="1" applyFill="1" applyBorder="1" applyAlignment="1" applyProtection="1">
      <alignment horizontal="distributed" vertical="center" indent="1"/>
      <protection hidden="1"/>
    </xf>
    <xf numFmtId="0" fontId="24" fillId="8" borderId="245" xfId="0" applyFont="1" applyFill="1" applyBorder="1" applyAlignment="1" applyProtection="1">
      <alignment horizontal="distributed" vertical="center" indent="1"/>
      <protection hidden="1"/>
    </xf>
    <xf numFmtId="0" fontId="23" fillId="8" borderId="45" xfId="0" applyFont="1" applyFill="1" applyBorder="1" applyAlignment="1" applyProtection="1">
      <alignment horizontal="distributed" vertical="center" indent="1" shrinkToFit="1"/>
      <protection hidden="1"/>
    </xf>
    <xf numFmtId="0" fontId="23" fillId="8" borderId="260" xfId="0" applyFont="1" applyFill="1" applyBorder="1" applyAlignment="1" applyProtection="1">
      <alignment horizontal="distributed" vertical="center" indent="1" shrinkToFit="1"/>
      <protection hidden="1"/>
    </xf>
    <xf numFmtId="0" fontId="6" fillId="0" borderId="18" xfId="0" applyFont="1" applyBorder="1" applyAlignment="1" applyProtection="1">
      <alignment horizontal="left" vertical="center" wrapText="1" indent="1" shrinkToFit="1"/>
      <protection hidden="1"/>
    </xf>
    <xf numFmtId="0" fontId="24" fillId="8" borderId="292" xfId="0" applyFont="1" applyFill="1" applyBorder="1" applyAlignment="1" applyProtection="1">
      <alignment horizontal="distributed" vertical="center" indent="1" shrinkToFit="1"/>
      <protection hidden="1"/>
    </xf>
    <xf numFmtId="0" fontId="23" fillId="8" borderId="276" xfId="0" applyFont="1" applyFill="1" applyBorder="1" applyAlignment="1" applyProtection="1">
      <alignment horizontal="distributed" vertical="center" indent="1" shrinkToFit="1"/>
      <protection hidden="1"/>
    </xf>
    <xf numFmtId="0" fontId="23" fillId="8" borderId="282" xfId="0" applyFont="1" applyFill="1" applyBorder="1" applyAlignment="1" applyProtection="1">
      <alignment horizontal="center" vertical="center" shrinkToFit="1"/>
      <protection hidden="1"/>
    </xf>
    <xf numFmtId="0" fontId="24" fillId="8" borderId="273" xfId="0" applyFont="1" applyFill="1" applyBorder="1" applyAlignment="1" applyProtection="1">
      <alignment horizontal="distributed" vertical="center" indent="1" shrinkToFit="1"/>
      <protection hidden="1"/>
    </xf>
    <xf numFmtId="0" fontId="23" fillId="8" borderId="319" xfId="0" applyFont="1" applyFill="1" applyBorder="1" applyAlignment="1" applyProtection="1">
      <alignment horizontal="center" vertical="center" shrinkToFit="1"/>
      <protection hidden="1"/>
    </xf>
    <xf numFmtId="0" fontId="6" fillId="0" borderId="85" xfId="0" applyFont="1" applyBorder="1" applyAlignment="1" applyProtection="1">
      <alignment horizontal="center" vertical="center" wrapText="1" shrinkToFit="1"/>
      <protection hidden="1"/>
    </xf>
    <xf numFmtId="0" fontId="6" fillId="0" borderId="329" xfId="0" applyFont="1" applyBorder="1" applyAlignment="1" applyProtection="1">
      <alignment horizontal="center" vertical="center" wrapText="1" shrinkToFit="1"/>
      <protection hidden="1"/>
    </xf>
    <xf numFmtId="0" fontId="6" fillId="0" borderId="366" xfId="0" applyFont="1" applyBorder="1" applyAlignment="1" applyProtection="1">
      <alignment horizontal="center" vertical="center" wrapText="1" shrinkToFit="1"/>
      <protection hidden="1"/>
    </xf>
    <xf numFmtId="0" fontId="6" fillId="0" borderId="354" xfId="0" applyFont="1" applyBorder="1" applyAlignment="1" applyProtection="1">
      <alignment horizontal="center" vertical="center" wrapText="1" shrinkToFit="1"/>
      <protection hidden="1"/>
    </xf>
    <xf numFmtId="0" fontId="6" fillId="0" borderId="90" xfId="0" applyFont="1" applyBorder="1" applyAlignment="1" applyProtection="1">
      <alignment horizontal="center" vertical="center" wrapText="1" shrinkToFit="1"/>
      <protection hidden="1"/>
    </xf>
    <xf numFmtId="192" fontId="6" fillId="0" borderId="333" xfId="0" applyNumberFormat="1" applyFont="1" applyBorder="1" applyAlignment="1" applyProtection="1">
      <alignment horizontal="center" vertical="center" shrinkToFit="1"/>
      <protection hidden="1"/>
    </xf>
    <xf numFmtId="192" fontId="6" fillId="0" borderId="334" xfId="0" applyNumberFormat="1" applyFont="1" applyBorder="1" applyAlignment="1" applyProtection="1">
      <alignment horizontal="center" vertical="center" shrinkToFit="1"/>
      <protection hidden="1"/>
    </xf>
    <xf numFmtId="192" fontId="6" fillId="0" borderId="367" xfId="0" applyNumberFormat="1" applyFont="1" applyBorder="1" applyAlignment="1" applyProtection="1">
      <alignment horizontal="center" vertical="center" shrinkToFit="1"/>
      <protection hidden="1"/>
    </xf>
    <xf numFmtId="0" fontId="6" fillId="0" borderId="331" xfId="0" applyFont="1" applyBorder="1" applyAlignment="1" applyProtection="1">
      <alignment horizontal="center" vertical="center" shrinkToFit="1"/>
      <protection hidden="1"/>
    </xf>
    <xf numFmtId="0" fontId="6" fillId="0" borderId="332" xfId="0" applyFont="1" applyBorder="1" applyAlignment="1" applyProtection="1">
      <alignment horizontal="center" vertical="center" shrinkToFit="1"/>
      <protection hidden="1"/>
    </xf>
    <xf numFmtId="0" fontId="6" fillId="0" borderId="347" xfId="0" applyFont="1" applyBorder="1" applyProtection="1">
      <alignment vertical="center"/>
      <protection hidden="1"/>
    </xf>
    <xf numFmtId="0" fontId="23" fillId="8" borderId="308" xfId="0" applyFont="1" applyFill="1" applyBorder="1" applyAlignment="1" applyProtection="1">
      <alignment horizontal="distributed" vertical="center" indent="1" shrinkToFit="1"/>
      <protection hidden="1"/>
    </xf>
    <xf numFmtId="0" fontId="24" fillId="8" borderId="91" xfId="0" applyFont="1" applyFill="1" applyBorder="1" applyAlignment="1" applyProtection="1">
      <alignment horizontal="distributed" vertical="center" indent="1" shrinkToFit="1"/>
      <protection hidden="1"/>
    </xf>
    <xf numFmtId="0" fontId="24" fillId="8" borderId="274" xfId="0" applyFont="1" applyFill="1" applyBorder="1" applyAlignment="1" applyProtection="1">
      <alignment horizontal="distributed" vertical="center" indent="1" shrinkToFit="1"/>
      <protection hidden="1"/>
    </xf>
    <xf numFmtId="193" fontId="6" fillId="0" borderId="246" xfId="0" applyNumberFormat="1" applyFont="1" applyBorder="1" applyAlignment="1" applyProtection="1">
      <alignment horizontal="left" vertical="center" wrapText="1" indent="1" shrinkToFit="1"/>
      <protection hidden="1"/>
    </xf>
    <xf numFmtId="0" fontId="24" fillId="8" borderId="273" xfId="0" applyFont="1" applyFill="1" applyBorder="1" applyAlignment="1" applyProtection="1">
      <alignment horizontal="center" vertical="center" shrinkToFit="1"/>
      <protection hidden="1"/>
    </xf>
    <xf numFmtId="0" fontId="6" fillId="0" borderId="25" xfId="0" applyFont="1" applyBorder="1" applyAlignment="1" applyProtection="1">
      <alignment horizontal="left" vertical="center" wrapText="1" indent="1" shrinkToFit="1"/>
      <protection hidden="1"/>
    </xf>
    <xf numFmtId="0" fontId="25" fillId="8" borderId="220" xfId="0" applyFont="1" applyFill="1" applyBorder="1" applyAlignment="1" applyProtection="1">
      <alignment horizontal="distributed" vertical="center" indent="1"/>
      <protection hidden="1"/>
    </xf>
    <xf numFmtId="185" fontId="6" fillId="0" borderId="234" xfId="0" applyNumberFormat="1" applyFont="1" applyBorder="1" applyAlignment="1" applyProtection="1">
      <alignment horizontal="left" vertical="center" wrapText="1" indent="1" shrinkToFit="1"/>
      <protection hidden="1"/>
    </xf>
    <xf numFmtId="186" fontId="6" fillId="0" borderId="159" xfId="0" applyNumberFormat="1" applyFont="1" applyBorder="1" applyAlignment="1" applyProtection="1">
      <alignment horizontal="left" vertical="center" wrapText="1" indent="1" shrinkToFit="1"/>
      <protection hidden="1"/>
    </xf>
    <xf numFmtId="0" fontId="23" fillId="8" borderId="274" xfId="0" applyFont="1" applyFill="1" applyBorder="1" applyAlignment="1" applyProtection="1">
      <alignment horizontal="distributed" vertical="center" indent="1" shrinkToFit="1"/>
      <protection hidden="1"/>
    </xf>
    <xf numFmtId="0" fontId="6" fillId="0" borderId="264" xfId="0" applyFont="1" applyBorder="1" applyAlignment="1" applyProtection="1">
      <alignment horizontal="left" vertical="center" wrapText="1" indent="1" shrinkToFit="1"/>
      <protection hidden="1"/>
    </xf>
    <xf numFmtId="0" fontId="23" fillId="8" borderId="280" xfId="0" applyFont="1" applyFill="1" applyBorder="1" applyAlignment="1" applyProtection="1">
      <alignment horizontal="distributed" vertical="center" indent="1" shrinkToFit="1"/>
      <protection hidden="1"/>
    </xf>
    <xf numFmtId="0" fontId="23" fillId="8" borderId="281" xfId="0" applyFont="1" applyFill="1" applyBorder="1" applyAlignment="1" applyProtection="1">
      <alignment horizontal="distributed" vertical="center" indent="1" shrinkToFit="1"/>
      <protection hidden="1"/>
    </xf>
    <xf numFmtId="186" fontId="6" fillId="0" borderId="52" xfId="0" applyNumberFormat="1" applyFont="1" applyBorder="1" applyAlignment="1" applyProtection="1">
      <alignment horizontal="left" vertical="center" indent="1" shrinkToFit="1"/>
      <protection hidden="1"/>
    </xf>
    <xf numFmtId="0" fontId="24" fillId="8" borderId="223" xfId="0" applyFont="1" applyFill="1" applyBorder="1" applyAlignment="1" applyProtection="1">
      <alignment horizontal="distributed" vertical="center" indent="1" shrinkToFit="1"/>
      <protection hidden="1"/>
    </xf>
    <xf numFmtId="0" fontId="6" fillId="0" borderId="368" xfId="0" applyFont="1" applyBorder="1" applyAlignment="1" applyProtection="1">
      <alignment horizontal="left" vertical="center" wrapText="1" indent="1" shrinkToFit="1"/>
      <protection hidden="1"/>
    </xf>
    <xf numFmtId="0" fontId="24" fillId="8" borderId="369" xfId="0" applyFont="1" applyFill="1" applyBorder="1" applyAlignment="1" applyProtection="1">
      <alignment horizontal="distributed" vertical="center" indent="1" shrinkToFit="1"/>
      <protection hidden="1"/>
    </xf>
    <xf numFmtId="0" fontId="24" fillId="8" borderId="368" xfId="0" applyFont="1" applyFill="1" applyBorder="1" applyAlignment="1" applyProtection="1">
      <alignment horizontal="distributed" vertical="center" indent="1" shrinkToFit="1"/>
      <protection hidden="1"/>
    </xf>
    <xf numFmtId="0" fontId="24" fillId="8" borderId="370" xfId="0" applyFont="1" applyFill="1" applyBorder="1" applyAlignment="1" applyProtection="1">
      <alignment horizontal="distributed" vertical="center" indent="1" shrinkToFit="1"/>
      <protection hidden="1"/>
    </xf>
    <xf numFmtId="0" fontId="24" fillId="8" borderId="300" xfId="0" applyFont="1" applyFill="1" applyBorder="1" applyAlignment="1" applyProtection="1">
      <alignment horizontal="distributed" vertical="center" indent="1" shrinkToFit="1"/>
      <protection hidden="1"/>
    </xf>
    <xf numFmtId="0" fontId="6" fillId="0" borderId="354" xfId="0" applyFont="1" applyBorder="1" applyAlignment="1" applyProtection="1">
      <alignment horizontal="left" vertical="center" wrapText="1" indent="1" shrinkToFit="1"/>
      <protection hidden="1"/>
    </xf>
    <xf numFmtId="187" fontId="6" fillId="0" borderId="297" xfId="0" applyNumberFormat="1" applyFont="1" applyBorder="1" applyAlignment="1" applyProtection="1">
      <alignment horizontal="left" vertical="center" indent="1" shrinkToFit="1"/>
      <protection hidden="1"/>
    </xf>
    <xf numFmtId="0" fontId="23" fillId="8" borderId="324" xfId="0" applyFont="1" applyFill="1" applyBorder="1" applyAlignment="1" applyProtection="1">
      <alignment horizontal="distributed" vertical="center" indent="1" shrinkToFit="1"/>
      <protection hidden="1"/>
    </xf>
    <xf numFmtId="179" fontId="6" fillId="0" borderId="285" xfId="0" applyNumberFormat="1" applyFont="1" applyBorder="1" applyAlignment="1" applyProtection="1">
      <alignment horizontal="center" vertical="center" wrapText="1" shrinkToFit="1"/>
      <protection hidden="1"/>
    </xf>
    <xf numFmtId="179" fontId="6" fillId="0" borderId="45" xfId="0" applyNumberFormat="1" applyFont="1" applyBorder="1" applyAlignment="1" applyProtection="1">
      <alignment horizontal="center" vertical="center" wrapText="1" shrinkToFit="1"/>
      <protection hidden="1"/>
    </xf>
    <xf numFmtId="179" fontId="6" fillId="0" borderId="284" xfId="0" applyNumberFormat="1" applyFont="1" applyBorder="1" applyAlignment="1" applyProtection="1">
      <alignment horizontal="center" vertical="center" wrapText="1" shrinkToFit="1"/>
      <protection hidden="1"/>
    </xf>
    <xf numFmtId="0" fontId="6" fillId="0" borderId="245" xfId="0" applyFont="1" applyBorder="1" applyAlignment="1" applyProtection="1">
      <alignment horizontal="center" vertical="center" wrapText="1" shrinkToFit="1"/>
      <protection hidden="1"/>
    </xf>
    <xf numFmtId="0" fontId="23" fillId="8" borderId="245" xfId="0" applyFont="1" applyFill="1" applyBorder="1" applyAlignment="1" applyProtection="1">
      <alignment horizontal="center" vertical="center" shrinkToFit="1"/>
      <protection hidden="1"/>
    </xf>
    <xf numFmtId="0" fontId="6" fillId="0" borderId="285" xfId="0" applyFont="1" applyBorder="1" applyAlignment="1" applyProtection="1">
      <alignment horizontal="center" vertical="center" wrapText="1" shrinkToFit="1"/>
      <protection hidden="1"/>
    </xf>
    <xf numFmtId="0" fontId="6" fillId="0" borderId="45" xfId="0" applyFont="1" applyBorder="1" applyAlignment="1" applyProtection="1">
      <alignment vertical="center" wrapText="1" shrinkToFit="1"/>
      <protection hidden="1"/>
    </xf>
    <xf numFmtId="0" fontId="6" fillId="0" borderId="284" xfId="0" applyFont="1" applyBorder="1" applyAlignment="1" applyProtection="1">
      <alignment horizontal="left" vertical="center" indent="1"/>
      <protection hidden="1"/>
    </xf>
    <xf numFmtId="0" fontId="23" fillId="8" borderId="399" xfId="0" applyFont="1" applyFill="1" applyBorder="1" applyAlignment="1" applyProtection="1">
      <alignment horizontal="distributed" vertical="center" indent="1"/>
      <protection hidden="1"/>
    </xf>
    <xf numFmtId="0" fontId="6" fillId="0" borderId="159" xfId="0" applyFont="1" applyBorder="1" applyAlignment="1" applyProtection="1">
      <alignment horizontal="center" vertical="center"/>
      <protection hidden="1"/>
    </xf>
    <xf numFmtId="0" fontId="6" fillId="0" borderId="17" xfId="0" applyFont="1" applyBorder="1" applyProtection="1">
      <alignment vertical="center"/>
      <protection hidden="1"/>
    </xf>
    <xf numFmtId="0" fontId="23" fillId="8" borderId="283" xfId="0" applyFont="1" applyFill="1" applyBorder="1" applyAlignment="1" applyProtection="1">
      <alignment horizontal="distributed" vertical="center" indent="1"/>
      <protection hidden="1"/>
    </xf>
    <xf numFmtId="0" fontId="6" fillId="0" borderId="0" xfId="0" applyFont="1" applyAlignment="1" applyProtection="1">
      <alignment horizontal="center" vertical="center"/>
      <protection hidden="1"/>
    </xf>
    <xf numFmtId="0" fontId="6" fillId="0" borderId="16" xfId="0" applyFont="1" applyBorder="1" applyProtection="1">
      <alignment vertical="center"/>
      <protection hidden="1"/>
    </xf>
    <xf numFmtId="0" fontId="23" fillId="8" borderId="280" xfId="0" applyFont="1" applyFill="1" applyBorder="1" applyAlignment="1" applyProtection="1">
      <alignment horizontal="distributed" vertical="center" indent="1"/>
      <protection hidden="1"/>
    </xf>
    <xf numFmtId="0" fontId="6" fillId="0" borderId="6" xfId="0" applyFont="1" applyBorder="1" applyAlignment="1" applyProtection="1">
      <alignment horizontal="center" vertical="center"/>
      <protection hidden="1"/>
    </xf>
    <xf numFmtId="0" fontId="23" fillId="8" borderId="279" xfId="0" applyFont="1" applyFill="1" applyBorder="1" applyAlignment="1" applyProtection="1">
      <alignment horizontal="distributed" vertical="center" indent="1"/>
      <protection hidden="1"/>
    </xf>
    <xf numFmtId="0" fontId="6" fillId="0" borderId="244" xfId="0" applyFont="1" applyBorder="1" applyAlignment="1" applyProtection="1">
      <alignment horizontal="center" vertical="center"/>
      <protection hidden="1"/>
    </xf>
    <xf numFmtId="0" fontId="24" fillId="8" borderId="290" xfId="0" applyFont="1" applyFill="1" applyBorder="1" applyAlignment="1" applyProtection="1">
      <alignment horizontal="distributed" vertical="center" indent="1" shrinkToFit="1"/>
      <protection hidden="1"/>
    </xf>
    <xf numFmtId="0" fontId="19" fillId="8" borderId="246" xfId="0" applyFont="1" applyFill="1" applyBorder="1" applyAlignment="1" applyProtection="1">
      <alignment horizontal="distributed" vertical="center" indent="1" shrinkToFit="1"/>
      <protection hidden="1"/>
    </xf>
    <xf numFmtId="0" fontId="26" fillId="8" borderId="240" xfId="0" applyFont="1" applyFill="1" applyBorder="1" applyAlignment="1" applyProtection="1">
      <alignment horizontal="distributed" vertical="center" indent="1" shrinkToFit="1"/>
      <protection hidden="1"/>
    </xf>
    <xf numFmtId="0" fontId="23" fillId="8" borderId="224" xfId="0" applyFont="1" applyFill="1" applyBorder="1" applyAlignment="1" applyProtection="1">
      <alignment horizontal="distributed" vertical="center" indent="1" shrinkToFit="1"/>
      <protection hidden="1"/>
    </xf>
    <xf numFmtId="0" fontId="23" fillId="8" borderId="264" xfId="0" applyFont="1" applyFill="1" applyBorder="1" applyAlignment="1" applyProtection="1">
      <alignment horizontal="distributed" vertical="center" indent="1" shrinkToFit="1"/>
      <protection hidden="1"/>
    </xf>
    <xf numFmtId="0" fontId="23" fillId="8" borderId="91" xfId="0" applyFont="1" applyFill="1" applyBorder="1" applyAlignment="1" applyProtection="1">
      <alignment horizontal="distributed" vertical="center" indent="1" shrinkToFit="1"/>
      <protection hidden="1"/>
    </xf>
    <xf numFmtId="0" fontId="6" fillId="0" borderId="276" xfId="0" applyFont="1" applyBorder="1" applyAlignment="1" applyProtection="1">
      <alignment horizontal="center" vertical="center" wrapText="1"/>
      <protection hidden="1"/>
    </xf>
    <xf numFmtId="0" fontId="6" fillId="0" borderId="291" xfId="0" applyFont="1" applyBorder="1" applyAlignment="1" applyProtection="1">
      <alignment horizontal="center" vertical="center" wrapText="1"/>
      <protection hidden="1"/>
    </xf>
    <xf numFmtId="0" fontId="6" fillId="0" borderId="27" xfId="0" applyFont="1" applyBorder="1" applyAlignment="1" applyProtection="1">
      <alignment horizontal="center" vertical="center" wrapText="1"/>
      <protection hidden="1"/>
    </xf>
    <xf numFmtId="0" fontId="6" fillId="0" borderId="335" xfId="0" applyFont="1" applyBorder="1" applyAlignment="1" applyProtection="1">
      <alignment horizontal="center" vertical="center" wrapText="1"/>
      <protection hidden="1"/>
    </xf>
    <xf numFmtId="0" fontId="6" fillId="0" borderId="260" xfId="0" applyFont="1" applyBorder="1" applyAlignment="1" applyProtection="1">
      <alignment horizontal="center" vertical="center" wrapText="1"/>
      <protection hidden="1"/>
    </xf>
    <xf numFmtId="0" fontId="6" fillId="0" borderId="292" xfId="0" applyFont="1" applyBorder="1" applyAlignment="1" applyProtection="1">
      <alignment horizontal="center" vertical="center" wrapText="1"/>
      <protection hidden="1"/>
    </xf>
    <xf numFmtId="0" fontId="6" fillId="0" borderId="273" xfId="0" applyFont="1" applyBorder="1" applyAlignment="1" applyProtection="1">
      <alignment horizontal="center" vertical="center" wrapText="1"/>
      <protection hidden="1"/>
    </xf>
    <xf numFmtId="0" fontId="6" fillId="0" borderId="0" xfId="0" applyFont="1" applyAlignment="1" applyProtection="1">
      <alignment horizontal="center" vertical="center" shrinkToFit="1"/>
      <protection hidden="1"/>
    </xf>
    <xf numFmtId="0" fontId="6" fillId="0" borderId="317" xfId="0" applyFont="1" applyBorder="1" applyAlignment="1" applyProtection="1">
      <alignment horizontal="center" vertical="center" wrapText="1"/>
      <protection hidden="1"/>
    </xf>
    <xf numFmtId="0" fontId="26" fillId="8" borderId="290" xfId="0" applyFont="1" applyFill="1" applyBorder="1" applyAlignment="1" applyProtection="1">
      <alignment horizontal="distributed" vertical="center" indent="1"/>
      <protection hidden="1"/>
    </xf>
    <xf numFmtId="0" fontId="6" fillId="0" borderId="273" xfId="0" applyFont="1" applyBorder="1" applyAlignment="1" applyProtection="1">
      <alignment horizontal="center" vertical="center" wrapText="1" shrinkToFit="1"/>
      <protection hidden="1"/>
    </xf>
    <xf numFmtId="0" fontId="23" fillId="8" borderId="286" xfId="0" applyFont="1" applyFill="1" applyBorder="1" applyAlignment="1" applyProtection="1">
      <alignment horizontal="center" vertical="center" shrinkToFit="1"/>
      <protection hidden="1"/>
    </xf>
    <xf numFmtId="0" fontId="23" fillId="8" borderId="273" xfId="0" applyFont="1" applyFill="1" applyBorder="1" applyAlignment="1" applyProtection="1">
      <alignment horizontal="center" vertical="center" shrinkToFit="1"/>
      <protection hidden="1"/>
    </xf>
    <xf numFmtId="0" fontId="25" fillId="8" borderId="280" xfId="0" applyFont="1" applyFill="1" applyBorder="1" applyAlignment="1" applyProtection="1">
      <alignment horizontal="distributed" vertical="center" indent="1"/>
      <protection hidden="1"/>
    </xf>
    <xf numFmtId="0" fontId="6" fillId="8" borderId="278" xfId="0" applyFont="1" applyFill="1" applyBorder="1" applyAlignment="1" applyProtection="1">
      <alignment horizontal="center" vertical="center"/>
      <protection hidden="1"/>
    </xf>
    <xf numFmtId="0" fontId="23" fillId="8" borderId="337" xfId="0" applyFont="1" applyFill="1" applyBorder="1" applyAlignment="1" applyProtection="1">
      <alignment horizontal="distributed" vertical="center" indent="1" shrinkToFit="1"/>
      <protection hidden="1"/>
    </xf>
    <xf numFmtId="0" fontId="30" fillId="0" borderId="258" xfId="0" applyFont="1" applyBorder="1" applyProtection="1">
      <alignment vertical="center"/>
      <protection hidden="1"/>
    </xf>
    <xf numFmtId="0" fontId="21" fillId="0" borderId="0" xfId="0" applyFont="1" applyProtection="1">
      <alignment vertical="center"/>
      <protection hidden="1"/>
    </xf>
    <xf numFmtId="0" fontId="29" fillId="0" borderId="0" xfId="0" applyFont="1" applyProtection="1">
      <alignment vertical="center"/>
      <protection hidden="1"/>
    </xf>
    <xf numFmtId="0" fontId="20" fillId="4" borderId="357" xfId="0" applyFont="1" applyFill="1" applyBorder="1" applyAlignment="1" applyProtection="1">
      <alignment horizontal="distributed" vertical="center" indent="1" shrinkToFit="1"/>
      <protection hidden="1"/>
    </xf>
    <xf numFmtId="0" fontId="22" fillId="4" borderId="348" xfId="0" applyFont="1" applyFill="1" applyBorder="1" applyAlignment="1" applyProtection="1">
      <alignment horizontal="distributed" vertical="center" indent="1" shrinkToFit="1"/>
      <protection hidden="1"/>
    </xf>
    <xf numFmtId="0" fontId="22" fillId="4" borderId="349" xfId="0" applyFont="1" applyFill="1" applyBorder="1" applyAlignment="1" applyProtection="1">
      <alignment horizontal="distributed" vertical="center" indent="1" shrinkToFit="1"/>
      <protection hidden="1"/>
    </xf>
    <xf numFmtId="180" fontId="14" fillId="0" borderId="346" xfId="0" applyNumberFormat="1" applyFont="1" applyBorder="1" applyAlignment="1" applyProtection="1">
      <alignment horizontal="center" vertical="center" shrinkToFit="1"/>
      <protection hidden="1"/>
    </xf>
    <xf numFmtId="194" fontId="6" fillId="0" borderId="332" xfId="0" applyNumberFormat="1" applyFont="1" applyBorder="1" applyAlignment="1" applyProtection="1">
      <alignment horizontal="right" vertical="center" wrapText="1" indent="2" shrinkToFit="1"/>
      <protection hidden="1"/>
    </xf>
    <xf numFmtId="194" fontId="6" fillId="0" borderId="347" xfId="0" applyNumberFormat="1" applyFont="1" applyBorder="1" applyAlignment="1" applyProtection="1">
      <alignment horizontal="right" vertical="center" wrapText="1" indent="2" shrinkToFit="1"/>
      <protection hidden="1"/>
    </xf>
    <xf numFmtId="180" fontId="14" fillId="0" borderId="63" xfId="0" applyNumberFormat="1" applyFont="1" applyBorder="1" applyAlignment="1" applyProtection="1">
      <alignment horizontal="center" vertical="center" shrinkToFit="1"/>
      <protection hidden="1"/>
    </xf>
    <xf numFmtId="194" fontId="6" fillId="0" borderId="48" xfId="0" applyNumberFormat="1" applyFont="1" applyBorder="1" applyAlignment="1" applyProtection="1">
      <alignment horizontal="right" vertical="center" wrapText="1" indent="2" shrinkToFit="1"/>
      <protection hidden="1"/>
    </xf>
    <xf numFmtId="194" fontId="6" fillId="0" borderId="34" xfId="0" applyNumberFormat="1" applyFont="1" applyBorder="1" applyAlignment="1" applyProtection="1">
      <alignment horizontal="right" vertical="center" wrapText="1" indent="2" shrinkToFit="1"/>
      <protection hidden="1"/>
    </xf>
    <xf numFmtId="180" fontId="14" fillId="0" borderId="344" xfId="0" applyNumberFormat="1" applyFont="1" applyBorder="1" applyAlignment="1" applyProtection="1">
      <alignment horizontal="center" vertical="center" shrinkToFit="1"/>
      <protection hidden="1"/>
    </xf>
    <xf numFmtId="194" fontId="6" fillId="0" borderId="343" xfId="0" applyNumberFormat="1" applyFont="1" applyBorder="1" applyAlignment="1" applyProtection="1">
      <alignment horizontal="right" vertical="center" wrapText="1" indent="2" shrinkToFit="1"/>
      <protection hidden="1"/>
    </xf>
    <xf numFmtId="194" fontId="6" fillId="0" borderId="35" xfId="0" applyNumberFormat="1" applyFont="1" applyBorder="1" applyAlignment="1" applyProtection="1">
      <alignment horizontal="right" vertical="center" wrapText="1" indent="2" shrinkToFit="1"/>
      <protection hidden="1"/>
    </xf>
    <xf numFmtId="0" fontId="27" fillId="0" borderId="0" xfId="0" applyFont="1" applyAlignment="1" applyProtection="1">
      <alignment horizontal="distributed" vertical="center" indent="1"/>
      <protection hidden="1"/>
    </xf>
    <xf numFmtId="0" fontId="6" fillId="0" borderId="361" xfId="0" applyFont="1" applyBorder="1" applyAlignment="1" applyProtection="1">
      <alignment horizontal="center" vertical="center" wrapText="1" shrinkToFit="1"/>
      <protection hidden="1"/>
    </xf>
    <xf numFmtId="0" fontId="20" fillId="0" borderId="0" xfId="0" applyFont="1" applyAlignment="1" applyProtection="1">
      <alignment horizontal="distributed" vertical="center" indent="1"/>
      <protection hidden="1"/>
    </xf>
    <xf numFmtId="0" fontId="6" fillId="0" borderId="0" xfId="0" applyFont="1" applyAlignment="1" applyProtection="1">
      <alignment vertical="center" shrinkToFit="1"/>
      <protection hidden="1"/>
    </xf>
    <xf numFmtId="0" fontId="28" fillId="4" borderId="362" xfId="0" applyFont="1" applyFill="1" applyBorder="1" applyAlignment="1" applyProtection="1">
      <alignment horizontal="distributed" vertical="center" indent="1" shrinkToFit="1"/>
      <protection hidden="1"/>
    </xf>
    <xf numFmtId="0" fontId="6" fillId="0" borderId="352" xfId="0" applyFont="1" applyBorder="1" applyAlignment="1" applyProtection="1">
      <alignment horizontal="center" vertical="center" wrapText="1" shrinkToFit="1"/>
      <protection hidden="1"/>
    </xf>
    <xf numFmtId="0" fontId="28" fillId="4" borderId="351" xfId="0" applyFont="1" applyFill="1" applyBorder="1" applyAlignment="1" applyProtection="1">
      <alignment horizontal="distributed" vertical="center" indent="1" shrinkToFit="1"/>
      <protection hidden="1"/>
    </xf>
    <xf numFmtId="0" fontId="6" fillId="0" borderId="350" xfId="0" applyFont="1" applyBorder="1" applyAlignment="1" applyProtection="1">
      <alignment horizontal="center" vertical="center" wrapText="1" shrinkToFit="1"/>
      <protection hidden="1"/>
    </xf>
    <xf numFmtId="0" fontId="0" fillId="0" borderId="0" xfId="0" applyAlignment="1" applyProtection="1">
      <alignment horizontal="distributed" vertical="center" indent="1"/>
      <protection hidden="1"/>
    </xf>
    <xf numFmtId="0" fontId="6" fillId="0" borderId="321" xfId="0" applyFont="1" applyBorder="1" applyAlignment="1" applyProtection="1">
      <alignment horizontal="center" vertical="center" wrapText="1" shrinkToFit="1"/>
      <protection hidden="1"/>
    </xf>
    <xf numFmtId="0" fontId="6" fillId="0" borderId="345" xfId="0" applyFont="1" applyBorder="1" applyAlignment="1" applyProtection="1">
      <alignment horizontal="center" vertical="center" wrapText="1" shrinkToFit="1"/>
      <protection hidden="1"/>
    </xf>
    <xf numFmtId="0" fontId="28" fillId="4" borderId="286" xfId="0" applyFont="1" applyFill="1" applyBorder="1" applyAlignment="1" applyProtection="1">
      <alignment horizontal="center" vertical="center" shrinkToFit="1"/>
      <protection hidden="1"/>
    </xf>
    <xf numFmtId="181" fontId="6" fillId="0" borderId="317" xfId="0" applyNumberFormat="1" applyFont="1" applyBorder="1" applyAlignment="1" applyProtection="1">
      <alignment horizontal="center" vertical="center" wrapText="1" shrinkToFit="1"/>
      <protection hidden="1"/>
    </xf>
    <xf numFmtId="0" fontId="28" fillId="4" borderId="245" xfId="0" applyFont="1" applyFill="1" applyBorder="1" applyAlignment="1" applyProtection="1">
      <alignment horizontal="center" vertical="center" shrinkToFit="1"/>
      <protection hidden="1"/>
    </xf>
    <xf numFmtId="181" fontId="6" fillId="0" borderId="60" xfId="0" applyNumberFormat="1" applyFont="1" applyBorder="1" applyAlignment="1" applyProtection="1">
      <alignment horizontal="center" vertical="center" wrapText="1" shrinkToFit="1"/>
      <protection hidden="1"/>
    </xf>
    <xf numFmtId="0" fontId="8" fillId="4" borderId="155" xfId="0" applyFont="1" applyFill="1" applyBorder="1" applyAlignment="1" applyProtection="1">
      <alignment horizontal="center" vertical="center"/>
      <protection hidden="1"/>
    </xf>
    <xf numFmtId="0" fontId="4" fillId="4" borderId="283" xfId="0" applyFont="1" applyFill="1" applyBorder="1" applyAlignment="1" applyProtection="1">
      <alignment horizontal="center" vertical="center"/>
      <protection hidden="1"/>
    </xf>
    <xf numFmtId="0" fontId="8" fillId="4" borderId="40" xfId="0" applyFont="1" applyFill="1" applyBorder="1" applyAlignment="1" applyProtection="1">
      <alignment horizontal="center" vertical="center"/>
      <protection hidden="1"/>
    </xf>
    <xf numFmtId="194" fontId="6" fillId="0" borderId="278" xfId="0" applyNumberFormat="1" applyFont="1" applyBorder="1" applyAlignment="1" applyProtection="1">
      <alignment horizontal="right" vertical="center" wrapText="1" indent="2" shrinkToFit="1"/>
      <protection hidden="1"/>
    </xf>
    <xf numFmtId="0" fontId="8" fillId="4" borderId="294" xfId="0" applyFont="1" applyFill="1" applyBorder="1" applyAlignment="1" applyProtection="1">
      <alignment horizontal="center" vertical="center"/>
      <protection hidden="1"/>
    </xf>
    <xf numFmtId="194" fontId="6" fillId="0" borderId="316" xfId="0" applyNumberFormat="1" applyFont="1" applyBorder="1" applyAlignment="1" applyProtection="1">
      <alignment horizontal="right" vertical="center" wrapText="1" indent="2" shrinkToFit="1"/>
      <protection hidden="1"/>
    </xf>
    <xf numFmtId="0" fontId="20" fillId="0" borderId="0" xfId="0" applyFont="1" applyProtection="1">
      <alignment vertical="center"/>
      <protection hidden="1"/>
    </xf>
    <xf numFmtId="0" fontId="6" fillId="0" borderId="0" xfId="0" applyFont="1" applyAlignment="1" applyProtection="1">
      <alignment vertical="center" wrapText="1"/>
      <protection hidden="1"/>
    </xf>
    <xf numFmtId="0" fontId="6" fillId="0" borderId="37" xfId="0" applyFont="1" applyBorder="1" applyAlignment="1" applyProtection="1">
      <alignment horizontal="left" vertical="center" indent="1" shrinkToFit="1"/>
      <protection locked="0"/>
    </xf>
    <xf numFmtId="0" fontId="12" fillId="5" borderId="193" xfId="0" applyFont="1" applyFill="1" applyBorder="1" applyAlignment="1">
      <alignment horizontal="justify" vertical="center"/>
    </xf>
    <xf numFmtId="0" fontId="12" fillId="5" borderId="193" xfId="0" applyFont="1" applyFill="1" applyBorder="1" applyAlignment="1">
      <alignment horizontal="center" vertical="center"/>
    </xf>
    <xf numFmtId="0" fontId="14" fillId="2" borderId="173" xfId="0" applyFont="1" applyFill="1" applyBorder="1" applyAlignment="1">
      <alignment horizontal="left" vertical="center" indent="1" shrinkToFit="1"/>
    </xf>
    <xf numFmtId="49" fontId="6" fillId="0" borderId="80" xfId="0" applyNumberFormat="1" applyFont="1" applyBorder="1" applyAlignment="1" applyProtection="1">
      <alignment horizontal="left" vertical="center" indent="1" shrinkToFit="1"/>
      <protection locked="0"/>
    </xf>
    <xf numFmtId="0" fontId="6" fillId="0" borderId="143" xfId="0" applyFont="1" applyBorder="1" applyAlignment="1" applyProtection="1">
      <alignment horizontal="left" vertical="center" indent="1" shrinkToFit="1"/>
      <protection locked="0"/>
    </xf>
    <xf numFmtId="0" fontId="6" fillId="0" borderId="117" xfId="0" applyFont="1" applyBorder="1" applyAlignment="1" applyProtection="1">
      <alignment horizontal="left" vertical="center" indent="1" shrinkToFit="1"/>
      <protection locked="0"/>
    </xf>
    <xf numFmtId="0" fontId="6" fillId="2" borderId="459" xfId="0" applyFont="1" applyFill="1" applyBorder="1" applyAlignment="1">
      <alignment horizontal="center" vertical="center"/>
    </xf>
    <xf numFmtId="0" fontId="6" fillId="0" borderId="13" xfId="0" applyFont="1" applyBorder="1" applyAlignment="1" applyProtection="1">
      <alignment horizontal="left" vertical="center" indent="1" shrinkToFit="1"/>
      <protection locked="0"/>
    </xf>
    <xf numFmtId="0" fontId="7" fillId="0" borderId="462" xfId="0" applyFont="1" applyBorder="1" applyAlignment="1">
      <alignment horizontal="left" vertical="center" shrinkToFit="1"/>
    </xf>
    <xf numFmtId="0" fontId="6" fillId="5" borderId="37" xfId="0" applyFont="1" applyFill="1" applyBorder="1" applyAlignment="1">
      <alignment vertical="center" shrinkToFit="1"/>
    </xf>
    <xf numFmtId="0" fontId="6" fillId="5" borderId="461" xfId="0" applyFont="1" applyFill="1" applyBorder="1" applyAlignment="1">
      <alignment vertical="center" shrinkToFit="1"/>
    </xf>
    <xf numFmtId="0" fontId="6" fillId="5" borderId="463" xfId="0" applyFont="1" applyFill="1" applyBorder="1" applyAlignment="1">
      <alignment vertical="center" shrinkToFit="1"/>
    </xf>
    <xf numFmtId="0" fontId="7" fillId="5" borderId="31" xfId="0" applyFont="1" applyFill="1" applyBorder="1" applyAlignment="1">
      <alignment vertical="center" shrinkToFit="1"/>
    </xf>
    <xf numFmtId="0" fontId="6" fillId="11" borderId="1" xfId="0" applyFont="1" applyFill="1" applyBorder="1" applyAlignment="1" applyProtection="1">
      <alignment horizontal="center" vertical="center" wrapText="1"/>
      <protection locked="0"/>
    </xf>
    <xf numFmtId="0" fontId="6" fillId="11" borderId="1" xfId="0" applyFont="1" applyFill="1" applyBorder="1" applyAlignment="1" applyProtection="1">
      <alignment horizontal="center" vertical="center" wrapText="1" shrinkToFit="1"/>
      <protection locked="0"/>
    </xf>
    <xf numFmtId="0" fontId="6"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shrinkToFit="1"/>
    </xf>
    <xf numFmtId="0" fontId="6" fillId="11" borderId="3" xfId="0" applyFont="1" applyFill="1" applyBorder="1" applyAlignment="1">
      <alignment horizontal="center" vertical="center" wrapText="1"/>
    </xf>
    <xf numFmtId="0" fontId="6" fillId="11" borderId="3" xfId="0" applyFont="1" applyFill="1" applyBorder="1" applyAlignment="1" applyProtection="1">
      <alignment horizontal="center" vertical="center" wrapText="1"/>
      <protection locked="0"/>
    </xf>
    <xf numFmtId="0" fontId="6" fillId="5" borderId="26" xfId="0" applyFont="1" applyFill="1" applyBorder="1" applyAlignment="1">
      <alignment horizontal="center" vertical="center" shrinkToFit="1"/>
    </xf>
    <xf numFmtId="0" fontId="6" fillId="5" borderId="25" xfId="0" applyFont="1" applyFill="1" applyBorder="1" applyAlignment="1">
      <alignment horizontal="center" vertical="center" shrinkToFit="1"/>
    </xf>
    <xf numFmtId="0" fontId="6" fillId="5" borderId="18" xfId="0" applyFont="1" applyFill="1" applyBorder="1" applyAlignment="1">
      <alignment horizontal="center" vertical="center" shrinkToFit="1"/>
    </xf>
    <xf numFmtId="0" fontId="6" fillId="5" borderId="19" xfId="0" applyFont="1" applyFill="1" applyBorder="1" applyAlignment="1">
      <alignment horizontal="center" vertical="center" shrinkToFit="1"/>
    </xf>
    <xf numFmtId="0" fontId="6" fillId="5" borderId="46" xfId="0" applyFont="1" applyFill="1" applyBorder="1" applyAlignment="1">
      <alignment horizontal="center" vertical="center" shrinkToFit="1"/>
    </xf>
    <xf numFmtId="0" fontId="6" fillId="5" borderId="222" xfId="0" applyFont="1" applyFill="1" applyBorder="1" applyAlignment="1">
      <alignment horizontal="center" vertical="center" shrinkToFit="1"/>
    </xf>
    <xf numFmtId="0" fontId="6" fillId="5" borderId="73" xfId="0" applyFont="1" applyFill="1" applyBorder="1" applyAlignment="1" applyProtection="1">
      <alignment vertical="center" shrinkToFit="1"/>
      <protection locked="0"/>
    </xf>
    <xf numFmtId="0" fontId="6" fillId="5" borderId="74" xfId="0" applyFont="1" applyFill="1" applyBorder="1" applyAlignment="1" applyProtection="1">
      <alignment vertical="center" shrinkToFit="1"/>
      <protection locked="0"/>
    </xf>
    <xf numFmtId="0" fontId="37" fillId="0" borderId="0" xfId="0" applyFont="1" applyAlignment="1">
      <alignment horizontal="right" vertical="center"/>
    </xf>
    <xf numFmtId="0" fontId="10" fillId="0" borderId="0" xfId="0" applyFont="1" applyProtection="1">
      <alignment vertical="center"/>
      <protection locked="0"/>
    </xf>
    <xf numFmtId="0" fontId="14" fillId="0" borderId="0" xfId="0" applyFont="1" applyAlignment="1">
      <alignment horizontal="left" vertical="top" indent="1"/>
    </xf>
    <xf numFmtId="0" fontId="39" fillId="5" borderId="87" xfId="0" applyFont="1" applyFill="1" applyBorder="1" applyAlignment="1">
      <alignment horizontal="left" vertical="center" indent="1"/>
    </xf>
    <xf numFmtId="0" fontId="6" fillId="5" borderId="105" xfId="0" applyFont="1" applyFill="1" applyBorder="1" applyAlignment="1">
      <alignment vertical="center" shrinkToFit="1"/>
    </xf>
    <xf numFmtId="0" fontId="6" fillId="0" borderId="454" xfId="0" applyFont="1" applyBorder="1" applyAlignment="1">
      <alignment vertical="center" shrinkToFit="1"/>
    </xf>
    <xf numFmtId="0" fontId="41" fillId="0" borderId="453" xfId="0" applyFont="1" applyBorder="1" applyAlignment="1">
      <alignment horizontal="left" vertical="center" shrinkToFit="1"/>
    </xf>
    <xf numFmtId="20" fontId="0" fillId="0" borderId="193" xfId="0" applyNumberFormat="1" applyBorder="1">
      <alignment vertical="center"/>
    </xf>
    <xf numFmtId="0" fontId="0" fillId="0" borderId="194" xfId="0" applyBorder="1">
      <alignment vertical="center"/>
    </xf>
    <xf numFmtId="0" fontId="44" fillId="0" borderId="453" xfId="0" applyFont="1" applyBorder="1" applyAlignment="1">
      <alignment horizontal="left" vertical="center"/>
    </xf>
    <xf numFmtId="0" fontId="46" fillId="0" borderId="453" xfId="0" applyFont="1" applyBorder="1" applyAlignment="1" applyProtection="1">
      <alignment horizontal="right" vertical="center" shrinkToFit="1"/>
      <protection locked="0"/>
    </xf>
    <xf numFmtId="0" fontId="6" fillId="5" borderId="0" xfId="0" applyFont="1" applyFill="1" applyAlignment="1">
      <alignment horizontal="left" vertical="center" indent="1" shrinkToFit="1"/>
    </xf>
    <xf numFmtId="0" fontId="37" fillId="3" borderId="1" xfId="0" applyFont="1" applyFill="1" applyBorder="1" applyAlignment="1">
      <alignment horizontal="right" vertical="center"/>
    </xf>
    <xf numFmtId="0" fontId="5" fillId="3" borderId="1" xfId="0" applyFont="1" applyFill="1" applyBorder="1" applyAlignment="1" applyProtection="1">
      <alignment horizontal="center" vertical="center" wrapText="1" shrinkToFit="1"/>
      <protection locked="0"/>
    </xf>
    <xf numFmtId="0" fontId="10" fillId="3" borderId="1" xfId="0" applyFont="1" applyFill="1" applyBorder="1" applyAlignment="1" applyProtection="1">
      <alignment horizontal="center" vertical="center" wrapText="1" shrinkToFit="1"/>
      <protection locked="0"/>
    </xf>
    <xf numFmtId="0" fontId="48" fillId="5" borderId="210" xfId="0" applyFont="1" applyFill="1" applyBorder="1" applyAlignment="1">
      <alignment horizontal="left" vertical="center" wrapText="1" indent="1"/>
    </xf>
    <xf numFmtId="0" fontId="47" fillId="0" borderId="214" xfId="0" applyFont="1" applyBorder="1" applyAlignment="1" applyProtection="1">
      <alignment horizontal="center" vertical="center"/>
      <protection locked="0"/>
    </xf>
    <xf numFmtId="0" fontId="18" fillId="0" borderId="465" xfId="0" applyFont="1" applyBorder="1" applyAlignment="1">
      <alignment vertical="center" shrinkToFit="1"/>
    </xf>
    <xf numFmtId="0" fontId="24" fillId="8" borderId="280" xfId="0" applyFont="1" applyFill="1" applyBorder="1" applyAlignment="1" applyProtection="1">
      <alignment horizontal="distributed" vertical="center" indent="1" shrinkToFit="1"/>
      <protection hidden="1"/>
    </xf>
    <xf numFmtId="0" fontId="6" fillId="0" borderId="40" xfId="0" applyFont="1" applyBorder="1" applyAlignment="1" applyProtection="1">
      <alignment horizontal="left" vertical="center" wrapText="1" indent="1" shrinkToFit="1"/>
      <protection hidden="1"/>
    </xf>
    <xf numFmtId="0" fontId="24" fillId="8" borderId="319" xfId="0" applyFont="1" applyFill="1" applyBorder="1" applyAlignment="1" applyProtection="1">
      <alignment horizontal="distributed" vertical="center" indent="1" shrinkToFit="1"/>
      <protection hidden="1"/>
    </xf>
    <xf numFmtId="0" fontId="6" fillId="0" borderId="52" xfId="0" applyFont="1" applyBorder="1" applyAlignment="1" applyProtection="1">
      <alignment horizontal="center" vertical="center" wrapText="1" shrinkToFit="1"/>
      <protection hidden="1"/>
    </xf>
    <xf numFmtId="0" fontId="15" fillId="8" borderId="278" xfId="0" applyFont="1" applyFill="1" applyBorder="1" applyAlignment="1" applyProtection="1">
      <alignment horizontal="distributed" vertical="center" indent="1" shrinkToFit="1"/>
      <protection hidden="1"/>
    </xf>
    <xf numFmtId="0" fontId="12" fillId="5" borderId="194" xfId="0" applyFont="1" applyFill="1" applyBorder="1" applyAlignment="1">
      <alignment horizontal="center" vertical="center" wrapText="1"/>
    </xf>
    <xf numFmtId="0" fontId="12" fillId="5" borderId="198" xfId="0" applyFont="1" applyFill="1" applyBorder="1" applyAlignment="1">
      <alignment horizontal="center" vertical="center" wrapText="1"/>
    </xf>
    <xf numFmtId="0" fontId="12" fillId="5" borderId="193" xfId="0" applyFont="1" applyFill="1" applyBorder="1" applyAlignment="1">
      <alignment horizontal="center" vertical="center" wrapText="1"/>
    </xf>
    <xf numFmtId="0" fontId="12" fillId="5" borderId="185" xfId="0" applyFont="1" applyFill="1" applyBorder="1" applyAlignment="1">
      <alignment horizontal="justify" vertical="center" wrapText="1"/>
    </xf>
    <xf numFmtId="0" fontId="12" fillId="5" borderId="66" xfId="0" applyFont="1" applyFill="1" applyBorder="1" applyAlignment="1">
      <alignment horizontal="justify" vertical="center" wrapText="1"/>
    </xf>
    <xf numFmtId="0" fontId="12" fillId="5" borderId="17" xfId="0" applyFont="1" applyFill="1" applyBorder="1" applyAlignment="1">
      <alignment horizontal="justify" vertical="center" wrapText="1"/>
    </xf>
    <xf numFmtId="0" fontId="12" fillId="5" borderId="185" xfId="0" applyFont="1" applyFill="1" applyBorder="1" applyAlignment="1">
      <alignment horizontal="justify" vertical="top" wrapText="1"/>
    </xf>
    <xf numFmtId="0" fontId="12" fillId="5" borderId="17" xfId="0" applyFont="1" applyFill="1" applyBorder="1" applyAlignment="1">
      <alignment horizontal="justify" vertical="top" wrapText="1"/>
    </xf>
    <xf numFmtId="0" fontId="12" fillId="5" borderId="194" xfId="0" applyFont="1" applyFill="1" applyBorder="1" applyAlignment="1">
      <alignment horizontal="justify" vertical="center" wrapText="1"/>
    </xf>
    <xf numFmtId="0" fontId="12" fillId="5" borderId="198" xfId="0" applyFont="1" applyFill="1" applyBorder="1" applyAlignment="1">
      <alignment horizontal="justify" vertical="center" wrapText="1"/>
    </xf>
    <xf numFmtId="0" fontId="12" fillId="5" borderId="193" xfId="0" applyFont="1" applyFill="1" applyBorder="1" applyAlignment="1">
      <alignment horizontal="justify" vertical="center" wrapText="1"/>
    </xf>
    <xf numFmtId="0" fontId="14" fillId="2" borderId="95" xfId="0" applyFont="1" applyFill="1" applyBorder="1" applyAlignment="1">
      <alignment horizontal="center" vertical="center" textRotation="255"/>
    </xf>
    <xf numFmtId="0" fontId="14" fillId="2" borderId="83" xfId="0" applyFont="1" applyFill="1" applyBorder="1" applyAlignment="1">
      <alignment horizontal="center" vertical="center" textRotation="255"/>
    </xf>
    <xf numFmtId="0" fontId="14" fillId="2" borderId="0" xfId="0" applyFont="1" applyFill="1" applyAlignment="1">
      <alignment horizontal="center" vertical="center" textRotation="255"/>
    </xf>
    <xf numFmtId="0" fontId="14" fillId="2" borderId="7" xfId="0" applyFont="1" applyFill="1" applyBorder="1" applyAlignment="1">
      <alignment horizontal="center" vertical="center" textRotation="255"/>
    </xf>
    <xf numFmtId="0" fontId="14" fillId="2" borderId="65" xfId="0" applyFont="1" applyFill="1" applyBorder="1" applyAlignment="1">
      <alignment horizontal="center" vertical="center" textRotation="255"/>
    </xf>
    <xf numFmtId="0" fontId="14" fillId="2" borderId="79" xfId="0" applyFont="1" applyFill="1" applyBorder="1" applyAlignment="1">
      <alignment horizontal="center" vertical="center" textRotation="255"/>
    </xf>
    <xf numFmtId="0" fontId="6" fillId="0" borderId="140" xfId="0" applyFont="1" applyBorder="1" applyAlignment="1" applyProtection="1">
      <alignment horizontal="left" vertical="center" indent="1" shrinkToFit="1"/>
      <protection locked="0"/>
    </xf>
    <xf numFmtId="0" fontId="6" fillId="0" borderId="119" xfId="0" applyFont="1" applyBorder="1" applyAlignment="1" applyProtection="1">
      <alignment horizontal="left" vertical="center" indent="1" shrinkToFit="1"/>
      <protection locked="0"/>
    </xf>
    <xf numFmtId="9" fontId="6" fillId="0" borderId="152" xfId="0" applyNumberFormat="1" applyFont="1" applyBorder="1" applyAlignment="1" applyProtection="1">
      <alignment horizontal="left" vertical="center" indent="1" shrinkToFit="1"/>
      <protection locked="0"/>
    </xf>
    <xf numFmtId="0" fontId="6" fillId="0" borderId="67" xfId="0" applyFont="1" applyBorder="1" applyAlignment="1" applyProtection="1">
      <alignment horizontal="left" vertical="center" indent="1" shrinkToFit="1"/>
      <protection locked="0"/>
    </xf>
    <xf numFmtId="38" fontId="6" fillId="0" borderId="149" xfId="1" applyFont="1" applyBorder="1" applyAlignment="1" applyProtection="1">
      <alignment horizontal="left" vertical="center" indent="1" shrinkToFit="1"/>
      <protection locked="0"/>
    </xf>
    <xf numFmtId="38" fontId="6" fillId="0" borderId="150" xfId="1" applyFont="1" applyBorder="1" applyAlignment="1" applyProtection="1">
      <alignment horizontal="left" vertical="center" indent="1" shrinkToFit="1"/>
      <protection locked="0"/>
    </xf>
    <xf numFmtId="0" fontId="6" fillId="0" borderId="164" xfId="0" applyFont="1" applyBorder="1" applyAlignment="1" applyProtection="1">
      <alignment horizontal="left" vertical="center" indent="1" shrinkToFit="1"/>
      <protection locked="0"/>
    </xf>
    <xf numFmtId="0" fontId="6" fillId="0" borderId="26" xfId="0" applyFont="1" applyBorder="1" applyAlignment="1" applyProtection="1">
      <alignment horizontal="left" vertical="center" indent="1" shrinkToFit="1"/>
      <protection locked="0"/>
    </xf>
    <xf numFmtId="0" fontId="6" fillId="0" borderId="0" xfId="0" applyFont="1" applyAlignment="1" applyProtection="1">
      <alignment horizontal="left" vertical="center" indent="1" shrinkToFit="1"/>
      <protection locked="0"/>
    </xf>
    <xf numFmtId="0" fontId="14" fillId="2" borderId="72" xfId="0" applyFont="1" applyFill="1" applyBorder="1" applyAlignment="1">
      <alignment horizontal="left" vertical="center" wrapText="1" indent="1"/>
    </xf>
    <xf numFmtId="0" fontId="14" fillId="2" borderId="71" xfId="0" applyFont="1" applyFill="1" applyBorder="1" applyAlignment="1">
      <alignment horizontal="left" vertical="center" wrapText="1" indent="1"/>
    </xf>
    <xf numFmtId="0" fontId="12" fillId="5" borderId="185"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185"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2" fillId="5" borderId="66" xfId="0" applyFont="1" applyFill="1" applyBorder="1" applyAlignment="1">
      <alignment horizontal="center" vertical="center" wrapText="1"/>
    </xf>
    <xf numFmtId="0" fontId="14" fillId="2" borderId="181" xfId="0" applyFont="1" applyFill="1" applyBorder="1" applyAlignment="1">
      <alignment horizontal="center" vertical="center" textRotation="255"/>
    </xf>
    <xf numFmtId="0" fontId="6" fillId="0" borderId="387" xfId="0" applyFont="1" applyBorder="1" applyAlignment="1" applyProtection="1">
      <alignment horizontal="left" vertical="center" indent="1" shrinkToFit="1"/>
      <protection locked="0"/>
    </xf>
    <xf numFmtId="0" fontId="6" fillId="0" borderId="388" xfId="0" applyFont="1" applyBorder="1" applyAlignment="1" applyProtection="1">
      <alignment horizontal="left" vertical="center" indent="1" shrinkToFit="1"/>
      <protection locked="0"/>
    </xf>
    <xf numFmtId="0" fontId="14" fillId="2" borderId="14" xfId="0" applyFont="1" applyFill="1" applyBorder="1" applyAlignment="1">
      <alignment horizontal="center" vertical="center" textRotation="255"/>
    </xf>
    <xf numFmtId="0" fontId="14" fillId="2" borderId="15" xfId="0" applyFont="1" applyFill="1" applyBorder="1" applyAlignment="1">
      <alignment horizontal="center" vertical="center" textRotation="255"/>
    </xf>
    <xf numFmtId="0" fontId="14" fillId="2" borderId="30" xfId="0" applyFont="1" applyFill="1" applyBorder="1" applyAlignment="1">
      <alignment horizontal="center" vertical="center" textRotation="255"/>
    </xf>
    <xf numFmtId="0" fontId="14" fillId="2" borderId="13" xfId="0" applyFont="1" applyFill="1" applyBorder="1" applyAlignment="1">
      <alignment horizontal="center" vertical="center" textRotation="255"/>
    </xf>
    <xf numFmtId="0" fontId="14" fillId="2" borderId="29" xfId="0" applyFont="1" applyFill="1" applyBorder="1" applyAlignment="1">
      <alignment horizontal="center" vertical="center" textRotation="255"/>
    </xf>
    <xf numFmtId="0" fontId="3" fillId="0" borderId="122" xfId="0" applyFont="1" applyBorder="1" applyAlignment="1" applyProtection="1">
      <alignment horizontal="left" vertical="center" wrapText="1" indent="1"/>
      <protection locked="0"/>
    </xf>
    <xf numFmtId="0" fontId="3" fillId="0" borderId="123" xfId="0" applyFont="1" applyBorder="1" applyAlignment="1" applyProtection="1">
      <alignment horizontal="left" vertical="center" wrapText="1" indent="1"/>
      <protection locked="0"/>
    </xf>
    <xf numFmtId="0" fontId="3" fillId="0" borderId="124" xfId="0" applyFont="1" applyBorder="1" applyAlignment="1" applyProtection="1">
      <alignment horizontal="left" vertical="center" wrapText="1" indent="1"/>
      <protection locked="0"/>
    </xf>
    <xf numFmtId="0" fontId="11" fillId="6" borderId="122" xfId="0" applyFont="1" applyFill="1" applyBorder="1" applyAlignment="1">
      <alignment horizontal="center" vertical="center"/>
    </xf>
    <xf numFmtId="0" fontId="11" fillId="6" borderId="123" xfId="0" applyFont="1" applyFill="1" applyBorder="1" applyAlignment="1">
      <alignment horizontal="center" vertical="center"/>
    </xf>
    <xf numFmtId="0" fontId="11" fillId="6" borderId="124" xfId="0" applyFont="1" applyFill="1" applyBorder="1" applyAlignment="1">
      <alignment horizontal="center" vertical="center"/>
    </xf>
    <xf numFmtId="0" fontId="35" fillId="6" borderId="122" xfId="0" applyFont="1" applyFill="1" applyBorder="1" applyAlignment="1">
      <alignment horizontal="center" vertical="center" shrinkToFit="1"/>
    </xf>
    <xf numFmtId="0" fontId="35" fillId="6" borderId="123" xfId="0" applyFont="1" applyFill="1" applyBorder="1" applyAlignment="1">
      <alignment horizontal="center" vertical="center" shrinkToFit="1"/>
    </xf>
    <xf numFmtId="0" fontId="14" fillId="2" borderId="70" xfId="0" applyFont="1" applyFill="1" applyBorder="1" applyAlignment="1">
      <alignment horizontal="left" vertical="center" indent="1" shrinkToFit="1"/>
    </xf>
    <xf numFmtId="0" fontId="14" fillId="2" borderId="69" xfId="0" applyFont="1" applyFill="1" applyBorder="1" applyAlignment="1">
      <alignment horizontal="left" vertical="center" indent="1" shrinkToFit="1"/>
    </xf>
    <xf numFmtId="0" fontId="14" fillId="2" borderId="461" xfId="0" applyFont="1" applyFill="1" applyBorder="1" applyAlignment="1">
      <alignment horizontal="left" vertical="center" indent="1" shrinkToFit="1"/>
    </xf>
    <xf numFmtId="0" fontId="14" fillId="2" borderId="139" xfId="0" applyFont="1" applyFill="1" applyBorder="1" applyAlignment="1">
      <alignment horizontal="distributed" vertical="center" indent="1"/>
    </xf>
    <xf numFmtId="0" fontId="14" fillId="2" borderId="27" xfId="0" applyFont="1" applyFill="1" applyBorder="1" applyAlignment="1">
      <alignment horizontal="distributed" vertical="center" indent="1"/>
    </xf>
    <xf numFmtId="0" fontId="14" fillId="2" borderId="183" xfId="0" applyFont="1" applyFill="1" applyBorder="1" applyAlignment="1">
      <alignment horizontal="distributed" vertical="center" indent="1"/>
    </xf>
    <xf numFmtId="0" fontId="14" fillId="2" borderId="138" xfId="0" applyFont="1" applyFill="1" applyBorder="1" applyAlignment="1">
      <alignment horizontal="distributed" vertical="center" indent="1"/>
    </xf>
    <xf numFmtId="0" fontId="14" fillId="2" borderId="87" xfId="0" applyFont="1" applyFill="1" applyBorder="1" applyAlignment="1">
      <alignment horizontal="distributed" vertical="center" indent="1"/>
    </xf>
    <xf numFmtId="0" fontId="14" fillId="2" borderId="189" xfId="0" applyFont="1" applyFill="1" applyBorder="1" applyAlignment="1">
      <alignment horizontal="distributed" vertical="center" indent="1"/>
    </xf>
    <xf numFmtId="0" fontId="6" fillId="0" borderId="36" xfId="0" applyFont="1" applyBorder="1" applyAlignment="1" applyProtection="1">
      <alignment horizontal="left" vertical="center" indent="1" shrinkToFit="1"/>
      <protection locked="0"/>
    </xf>
    <xf numFmtId="0" fontId="6" fillId="0" borderId="106" xfId="0" applyFont="1" applyBorder="1" applyAlignment="1" applyProtection="1">
      <alignment horizontal="left" vertical="center" indent="1" shrinkToFit="1"/>
      <protection locked="0"/>
    </xf>
    <xf numFmtId="0" fontId="6" fillId="0" borderId="27" xfId="0" applyFont="1" applyBorder="1" applyAlignment="1" applyProtection="1">
      <alignment horizontal="left" vertical="center" indent="1" shrinkToFit="1"/>
      <protection locked="0"/>
    </xf>
    <xf numFmtId="0" fontId="6" fillId="0" borderId="28" xfId="0" applyFont="1" applyBorder="1" applyAlignment="1" applyProtection="1">
      <alignment horizontal="left" vertical="center" indent="1" shrinkToFit="1"/>
      <protection locked="0"/>
    </xf>
    <xf numFmtId="181" fontId="6" fillId="0" borderId="13" xfId="0" applyNumberFormat="1" applyFont="1" applyBorder="1" applyAlignment="1" applyProtection="1">
      <alignment horizontal="left" vertical="center" wrapText="1" indent="1"/>
      <protection locked="0"/>
    </xf>
    <xf numFmtId="181" fontId="6" fillId="0" borderId="29" xfId="0" applyNumberFormat="1" applyFont="1" applyBorder="1" applyAlignment="1" applyProtection="1">
      <alignment horizontal="left" vertical="center" wrapText="1" indent="1"/>
      <protection locked="0"/>
    </xf>
    <xf numFmtId="181" fontId="6" fillId="0" borderId="178" xfId="0" applyNumberFormat="1" applyFont="1" applyBorder="1" applyAlignment="1" applyProtection="1">
      <alignment horizontal="left" vertical="center" wrapText="1" indent="1"/>
      <protection locked="0"/>
    </xf>
    <xf numFmtId="0" fontId="14" fillId="2" borderId="13" xfId="0" applyFont="1" applyFill="1" applyBorder="1" applyAlignment="1">
      <alignment horizontal="center" vertical="center" wrapText="1" shrinkToFit="1"/>
    </xf>
    <xf numFmtId="0" fontId="14" fillId="2" borderId="29" xfId="0" applyFont="1" applyFill="1" applyBorder="1" applyAlignment="1">
      <alignment horizontal="center" vertical="center" wrapText="1" shrinkToFit="1"/>
    </xf>
    <xf numFmtId="0" fontId="14" fillId="2" borderId="178" xfId="0" applyFont="1" applyFill="1" applyBorder="1" applyAlignment="1">
      <alignment horizontal="center" vertical="center" wrapText="1" shrinkToFit="1"/>
    </xf>
    <xf numFmtId="0" fontId="14" fillId="2" borderId="14" xfId="0" applyFont="1" applyFill="1" applyBorder="1" applyAlignment="1">
      <alignment horizontal="center" vertical="center" wrapText="1" shrinkToFit="1"/>
    </xf>
    <xf numFmtId="0" fontId="14" fillId="2" borderId="0" xfId="0" applyFont="1" applyFill="1" applyAlignment="1">
      <alignment horizontal="center" vertical="center" wrapText="1" shrinkToFit="1"/>
    </xf>
    <xf numFmtId="0" fontId="14" fillId="2" borderId="17" xfId="0" applyFont="1" applyFill="1" applyBorder="1" applyAlignment="1">
      <alignment horizontal="center" vertical="center" wrapText="1" shrinkToFit="1"/>
    </xf>
    <xf numFmtId="0" fontId="14" fillId="2" borderId="15" xfId="0" applyFont="1" applyFill="1" applyBorder="1" applyAlignment="1">
      <alignment horizontal="center" vertical="center" wrapText="1" shrinkToFit="1"/>
    </xf>
    <xf numFmtId="0" fontId="14" fillId="2" borderId="30" xfId="0" applyFont="1" applyFill="1" applyBorder="1" applyAlignment="1">
      <alignment horizontal="center" vertical="center" wrapText="1" shrinkToFit="1"/>
    </xf>
    <xf numFmtId="0" fontId="14" fillId="2" borderId="31" xfId="0" applyFont="1" applyFill="1" applyBorder="1" applyAlignment="1">
      <alignment horizontal="center" vertical="center" wrapText="1" shrinkToFit="1"/>
    </xf>
    <xf numFmtId="0" fontId="14" fillId="2" borderId="39" xfId="0" applyFont="1" applyFill="1" applyBorder="1" applyAlignment="1">
      <alignment horizontal="distributed" vertical="center" indent="1"/>
    </xf>
    <xf numFmtId="0" fontId="14" fillId="2" borderId="36" xfId="0" applyFont="1" applyFill="1" applyBorder="1" applyAlignment="1">
      <alignment horizontal="distributed" vertical="center" indent="1"/>
    </xf>
    <xf numFmtId="0" fontId="14" fillId="2" borderId="190" xfId="0" applyFont="1" applyFill="1" applyBorder="1" applyAlignment="1">
      <alignment horizontal="distributed" vertical="center" indent="1"/>
    </xf>
    <xf numFmtId="0" fontId="14" fillId="2" borderId="50" xfId="0" applyFont="1" applyFill="1" applyBorder="1" applyAlignment="1">
      <alignment horizontal="center" vertical="center" textRotation="255"/>
    </xf>
    <xf numFmtId="0" fontId="6" fillId="0" borderId="30" xfId="0" applyFont="1" applyBorder="1" applyAlignment="1" applyProtection="1">
      <alignment horizontal="left" vertical="center" indent="1" shrinkToFit="1"/>
      <protection locked="0"/>
    </xf>
    <xf numFmtId="0" fontId="6" fillId="0" borderId="163" xfId="0" applyFont="1" applyBorder="1" applyAlignment="1" applyProtection="1">
      <alignment horizontal="left" vertical="center" indent="1" shrinkToFit="1"/>
      <protection locked="0"/>
    </xf>
    <xf numFmtId="0" fontId="6" fillId="0" borderId="72" xfId="0" applyFont="1" applyBorder="1" applyAlignment="1" applyProtection="1">
      <alignment horizontal="left" vertical="center" indent="1" shrinkToFit="1"/>
      <protection locked="0"/>
    </xf>
    <xf numFmtId="0" fontId="6" fillId="0" borderId="71" xfId="0" applyFont="1" applyBorder="1" applyAlignment="1" applyProtection="1">
      <alignment horizontal="left" vertical="center" indent="1" shrinkToFit="1"/>
      <protection locked="0"/>
    </xf>
    <xf numFmtId="0" fontId="6" fillId="0" borderId="161" xfId="0" applyFont="1" applyBorder="1" applyAlignment="1" applyProtection="1">
      <alignment horizontal="left" vertical="center" indent="1" shrinkToFit="1"/>
      <protection locked="0"/>
    </xf>
    <xf numFmtId="0" fontId="6" fillId="0" borderId="162" xfId="0" applyFont="1" applyBorder="1" applyAlignment="1" applyProtection="1">
      <alignment horizontal="left" vertical="center" indent="1" shrinkToFit="1"/>
      <protection locked="0"/>
    </xf>
    <xf numFmtId="0" fontId="6" fillId="0" borderId="293" xfId="0" applyFont="1" applyBorder="1" applyAlignment="1" applyProtection="1">
      <alignment horizontal="left" vertical="center" indent="1" shrinkToFit="1"/>
      <protection locked="0"/>
    </xf>
    <xf numFmtId="0" fontId="14" fillId="2" borderId="52" xfId="0" applyFont="1" applyFill="1" applyBorder="1" applyAlignment="1">
      <alignment horizontal="left" vertical="center" wrapText="1" indent="1"/>
    </xf>
    <xf numFmtId="0" fontId="14" fillId="2" borderId="33" xfId="0" applyFont="1" applyFill="1" applyBorder="1" applyAlignment="1">
      <alignment horizontal="left" vertical="center" wrapText="1" inden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4" fillId="2" borderId="65" xfId="0" applyFont="1" applyFill="1" applyBorder="1" applyAlignment="1">
      <alignment horizontal="center" vertical="center" wrapText="1"/>
    </xf>
    <xf numFmtId="0" fontId="14" fillId="2" borderId="79" xfId="0" applyFont="1" applyFill="1" applyBorder="1" applyAlignment="1">
      <alignment horizontal="center" vertical="center" wrapText="1"/>
    </xf>
    <xf numFmtId="0" fontId="14" fillId="2" borderId="70" xfId="0" applyFont="1" applyFill="1" applyBorder="1" applyAlignment="1">
      <alignment horizontal="left" vertical="center" wrapText="1" indent="1" shrinkToFit="1"/>
    </xf>
    <xf numFmtId="0" fontId="14" fillId="2" borderId="69" xfId="0" applyFont="1" applyFill="1" applyBorder="1" applyAlignment="1">
      <alignment horizontal="left" vertical="center" wrapText="1" indent="1" shrinkToFit="1"/>
    </xf>
    <xf numFmtId="49" fontId="6" fillId="0" borderId="80" xfId="0" applyNumberFormat="1" applyFont="1" applyBorder="1" applyAlignment="1" applyProtection="1">
      <alignment horizontal="left" vertical="center" indent="1" shrinkToFit="1"/>
      <protection locked="0"/>
    </xf>
    <xf numFmtId="49" fontId="6" fillId="0" borderId="18" xfId="0" applyNumberFormat="1" applyFont="1" applyBorder="1" applyAlignment="1" applyProtection="1">
      <alignment horizontal="left" vertical="center" indent="1" shrinkToFit="1"/>
      <protection locked="0"/>
    </xf>
    <xf numFmtId="0" fontId="6" fillId="0" borderId="154" xfId="0" applyFont="1" applyBorder="1" applyAlignment="1" applyProtection="1">
      <alignment horizontal="left" vertical="center" indent="1" shrinkToFit="1"/>
      <protection locked="0"/>
    </xf>
    <xf numFmtId="0" fontId="6" fillId="0" borderId="6" xfId="0" applyFont="1" applyBorder="1" applyAlignment="1" applyProtection="1">
      <alignment horizontal="left" vertical="center" indent="1" shrinkToFit="1"/>
      <protection locked="0"/>
    </xf>
    <xf numFmtId="0" fontId="6" fillId="0" borderId="376" xfId="0" applyFont="1" applyBorder="1" applyAlignment="1" applyProtection="1">
      <alignment horizontal="left" vertical="center" indent="1" shrinkToFit="1"/>
      <protection locked="0"/>
    </xf>
    <xf numFmtId="0" fontId="6" fillId="0" borderId="8" xfId="0" applyFont="1" applyBorder="1" applyAlignment="1" applyProtection="1">
      <alignment horizontal="left" vertical="center" indent="1" shrinkToFit="1"/>
      <protection locked="0"/>
    </xf>
    <xf numFmtId="0" fontId="6" fillId="0" borderId="149" xfId="0" applyFont="1" applyBorder="1" applyAlignment="1" applyProtection="1">
      <alignment horizontal="left" vertical="center" indent="1" shrinkToFit="1"/>
      <protection locked="0"/>
    </xf>
    <xf numFmtId="0" fontId="6" fillId="0" borderId="150" xfId="0" applyFont="1" applyBorder="1" applyAlignment="1" applyProtection="1">
      <alignment horizontal="left" vertical="center" indent="1" shrinkToFit="1"/>
      <protection locked="0"/>
    </xf>
    <xf numFmtId="178" fontId="6" fillId="0" borderId="152" xfId="0" applyNumberFormat="1" applyFont="1" applyBorder="1" applyAlignment="1" applyProtection="1">
      <alignment horizontal="left" vertical="center" indent="1" shrinkToFit="1"/>
      <protection locked="0"/>
    </xf>
    <xf numFmtId="178" fontId="6" fillId="0" borderId="67" xfId="0" applyNumberFormat="1" applyFont="1" applyBorder="1" applyAlignment="1" applyProtection="1">
      <alignment horizontal="left" vertical="center" indent="1" shrinkToFit="1"/>
      <protection locked="0"/>
    </xf>
    <xf numFmtId="0" fontId="6" fillId="0" borderId="152" xfId="0" applyFont="1" applyBorder="1" applyAlignment="1" applyProtection="1">
      <alignment horizontal="left" vertical="center" indent="1" shrinkToFit="1"/>
      <protection locked="0"/>
    </xf>
    <xf numFmtId="0" fontId="14" fillId="2" borderId="21" xfId="0" applyFont="1" applyFill="1" applyBorder="1" applyAlignment="1">
      <alignment horizontal="center" vertical="center" wrapText="1"/>
    </xf>
    <xf numFmtId="0" fontId="14" fillId="2" borderId="41" xfId="0" applyFont="1" applyFill="1" applyBorder="1" applyAlignment="1">
      <alignment horizontal="center" vertical="center" wrapText="1"/>
    </xf>
    <xf numFmtId="49" fontId="6" fillId="0" borderId="376" xfId="0" applyNumberFormat="1" applyFont="1" applyBorder="1" applyAlignment="1" applyProtection="1">
      <alignment horizontal="left" vertical="center" indent="1" shrinkToFit="1"/>
      <protection locked="0"/>
    </xf>
    <xf numFmtId="49" fontId="6" fillId="0" borderId="8" xfId="0" applyNumberFormat="1" applyFont="1" applyBorder="1" applyAlignment="1" applyProtection="1">
      <alignment horizontal="left" vertical="center" indent="1" shrinkToFit="1"/>
      <protection locked="0"/>
    </xf>
    <xf numFmtId="49" fontId="6" fillId="0" borderId="12" xfId="0" applyNumberFormat="1" applyFont="1" applyBorder="1" applyAlignment="1" applyProtection="1">
      <alignment horizontal="left" vertical="center" indent="1" shrinkToFit="1"/>
      <protection locked="0"/>
    </xf>
    <xf numFmtId="178" fontId="6" fillId="0" borderId="145" xfId="0" applyNumberFormat="1" applyFont="1" applyBorder="1" applyAlignment="1" applyProtection="1">
      <alignment horizontal="left" vertical="center" indent="1" shrinkToFit="1"/>
      <protection locked="0"/>
    </xf>
    <xf numFmtId="178" fontId="6" fillId="0" borderId="82" xfId="0" applyNumberFormat="1" applyFont="1" applyBorder="1" applyAlignment="1" applyProtection="1">
      <alignment horizontal="left" vertical="center" indent="1" shrinkToFit="1"/>
      <protection locked="0"/>
    </xf>
    <xf numFmtId="178" fontId="6" fillId="0" borderId="81" xfId="0" applyNumberFormat="1" applyFont="1" applyBorder="1" applyAlignment="1" applyProtection="1">
      <alignment horizontal="left" vertical="center" indent="1" shrinkToFit="1"/>
      <protection locked="0"/>
    </xf>
    <xf numFmtId="0" fontId="6" fillId="0" borderId="68" xfId="0" applyFont="1" applyBorder="1" applyAlignment="1" applyProtection="1">
      <alignment horizontal="left" vertical="center" indent="1" shrinkToFit="1"/>
      <protection locked="0"/>
    </xf>
    <xf numFmtId="0" fontId="6" fillId="0" borderId="156" xfId="0" applyFont="1" applyBorder="1" applyAlignment="1" applyProtection="1">
      <alignment horizontal="left" vertical="center" indent="1" shrinkToFit="1"/>
      <protection locked="0"/>
    </xf>
    <xf numFmtId="0" fontId="6" fillId="0" borderId="18" xfId="0" applyFont="1" applyBorder="1" applyAlignment="1" applyProtection="1">
      <alignment horizontal="left" vertical="center" indent="1" shrinkToFit="1"/>
      <protection locked="0"/>
    </xf>
    <xf numFmtId="0" fontId="14" fillId="2" borderId="8" xfId="0" applyFont="1" applyFill="1" applyBorder="1" applyAlignment="1">
      <alignment horizontal="left" vertical="center" wrapText="1" indent="1" shrinkToFit="1"/>
    </xf>
    <xf numFmtId="0" fontId="14" fillId="2" borderId="12" xfId="0" applyFont="1" applyFill="1" applyBorder="1" applyAlignment="1">
      <alignment horizontal="left" vertical="center" wrapText="1" indent="1" shrinkToFit="1"/>
    </xf>
    <xf numFmtId="0" fontId="14" fillId="2" borderId="37" xfId="0" applyFont="1" applyFill="1" applyBorder="1" applyAlignment="1">
      <alignment horizontal="left" vertical="center" wrapText="1" indent="1" shrinkToFit="1"/>
    </xf>
    <xf numFmtId="0" fontId="14" fillId="2" borderId="38" xfId="0" applyFont="1" applyFill="1" applyBorder="1" applyAlignment="1">
      <alignment horizontal="left" vertical="center" wrapText="1" indent="1" shrinkToFit="1"/>
    </xf>
    <xf numFmtId="0" fontId="14" fillId="2" borderId="5" xfId="0" applyFont="1" applyFill="1" applyBorder="1" applyAlignment="1">
      <alignment horizontal="left" vertical="center" wrapText="1" indent="1" shrinkToFit="1"/>
    </xf>
    <xf numFmtId="0" fontId="14" fillId="2" borderId="11" xfId="0" applyFont="1" applyFill="1" applyBorder="1" applyAlignment="1">
      <alignment horizontal="left" vertical="center" wrapText="1" indent="1" shrinkToFit="1"/>
    </xf>
    <xf numFmtId="0" fontId="14" fillId="2" borderId="9" xfId="0" applyFont="1" applyFill="1" applyBorder="1" applyAlignment="1">
      <alignment horizontal="left" vertical="center" wrapText="1" indent="1" shrinkToFit="1"/>
    </xf>
    <xf numFmtId="0" fontId="14" fillId="2" borderId="10" xfId="0" applyFont="1" applyFill="1" applyBorder="1" applyAlignment="1">
      <alignment horizontal="left" vertical="center" wrapText="1" indent="1" shrinkToFit="1"/>
    </xf>
    <xf numFmtId="0" fontId="14" fillId="2" borderId="82" xfId="0" applyFont="1" applyFill="1" applyBorder="1" applyAlignment="1">
      <alignment horizontal="left" vertical="center" wrapText="1" indent="1" shrinkToFit="1"/>
    </xf>
    <xf numFmtId="0" fontId="14" fillId="2" borderId="81" xfId="0" applyFont="1" applyFill="1" applyBorder="1" applyAlignment="1">
      <alignment horizontal="left" vertical="center" wrapText="1" indent="1" shrinkToFit="1"/>
    </xf>
    <xf numFmtId="0" fontId="14" fillId="2" borderId="0" xfId="0" applyFont="1" applyFill="1" applyAlignment="1">
      <alignment horizontal="center" vertical="center" textRotation="255" wrapText="1" shrinkToFit="1"/>
    </xf>
    <xf numFmtId="0" fontId="14" fillId="2" borderId="7" xfId="0" applyFont="1" applyFill="1" applyBorder="1" applyAlignment="1">
      <alignment horizontal="center" vertical="center" textRotation="255" wrapText="1" shrinkToFit="1"/>
    </xf>
    <xf numFmtId="0" fontId="14" fillId="2" borderId="30" xfId="0" applyFont="1" applyFill="1" applyBorder="1" applyAlignment="1">
      <alignment horizontal="center" vertical="center" textRotation="255" wrapText="1" shrinkToFit="1"/>
    </xf>
    <xf numFmtId="0" fontId="14" fillId="2" borderId="50" xfId="0" applyFont="1" applyFill="1" applyBorder="1" applyAlignment="1">
      <alignment horizontal="center" vertical="center" textRotation="255" wrapText="1" shrinkToFit="1"/>
    </xf>
    <xf numFmtId="0" fontId="14" fillId="2" borderId="65" xfId="0" applyFont="1" applyFill="1" applyBorder="1" applyAlignment="1">
      <alignment horizontal="left" vertical="center" wrapText="1" indent="1" shrinkToFit="1"/>
    </xf>
    <xf numFmtId="0" fontId="14" fillId="2" borderId="66" xfId="0" applyFont="1" applyFill="1" applyBorder="1" applyAlignment="1">
      <alignment horizontal="left" vertical="center" wrapText="1" indent="1" shrinkToFit="1"/>
    </xf>
    <xf numFmtId="0" fontId="6" fillId="0" borderId="53" xfId="0" applyFont="1" applyBorder="1" applyAlignment="1" applyProtection="1">
      <alignment horizontal="left" vertical="center" indent="1" shrinkToFit="1"/>
      <protection locked="0"/>
    </xf>
    <xf numFmtId="178" fontId="6" fillId="0" borderId="30" xfId="0" applyNumberFormat="1" applyFont="1" applyBorder="1" applyAlignment="1" applyProtection="1">
      <alignment horizontal="left" vertical="center" indent="1" shrinkToFit="1"/>
      <protection locked="0"/>
    </xf>
    <xf numFmtId="179" fontId="6" fillId="0" borderId="9" xfId="0" applyNumberFormat="1" applyFont="1" applyBorder="1" applyAlignment="1" applyProtection="1">
      <alignment horizontal="left" vertical="center" indent="1" shrinkToFit="1"/>
      <protection locked="0"/>
    </xf>
    <xf numFmtId="179" fontId="6" fillId="0" borderId="10" xfId="0" applyNumberFormat="1" applyFont="1" applyBorder="1" applyAlignment="1" applyProtection="1">
      <alignment horizontal="left" vertical="center" indent="1" shrinkToFit="1"/>
      <protection locked="0"/>
    </xf>
    <xf numFmtId="0" fontId="6" fillId="0" borderId="160" xfId="0" applyFont="1" applyBorder="1" applyAlignment="1" applyProtection="1">
      <alignment horizontal="left" vertical="center" wrapText="1" indent="1" shrinkToFit="1"/>
      <protection locked="0"/>
    </xf>
    <xf numFmtId="0" fontId="6" fillId="0" borderId="70" xfId="0" applyFont="1" applyBorder="1" applyAlignment="1" applyProtection="1">
      <alignment horizontal="left" vertical="center" wrapText="1" indent="1" shrinkToFit="1"/>
      <protection locked="0"/>
    </xf>
    <xf numFmtId="0" fontId="6" fillId="10" borderId="176" xfId="0" applyFont="1" applyFill="1" applyBorder="1" applyAlignment="1" applyProtection="1">
      <alignment horizontal="left" vertical="center" shrinkToFit="1"/>
      <protection locked="0"/>
    </xf>
    <xf numFmtId="0" fontId="6" fillId="10" borderId="177" xfId="0" applyFont="1" applyFill="1" applyBorder="1" applyAlignment="1" applyProtection="1">
      <alignment horizontal="left" vertical="center" shrinkToFit="1"/>
      <protection locked="0"/>
    </xf>
    <xf numFmtId="0" fontId="6" fillId="0" borderId="153" xfId="0" applyFont="1" applyBorder="1" applyAlignment="1" applyProtection="1">
      <alignment horizontal="left" vertical="center" indent="1" shrinkToFit="1"/>
      <protection locked="0"/>
    </xf>
    <xf numFmtId="0" fontId="6" fillId="0" borderId="73" xfId="0" applyFont="1" applyBorder="1" applyAlignment="1" applyProtection="1">
      <alignment horizontal="left" vertical="center" indent="1" shrinkToFit="1"/>
      <protection locked="0"/>
    </xf>
    <xf numFmtId="0" fontId="6" fillId="0" borderId="374" xfId="0" applyFont="1" applyBorder="1" applyAlignment="1" applyProtection="1">
      <alignment horizontal="left" vertical="center" indent="1" shrinkToFit="1"/>
      <protection locked="0"/>
    </xf>
    <xf numFmtId="0" fontId="6" fillId="0" borderId="373" xfId="0" applyFont="1" applyBorder="1" applyAlignment="1" applyProtection="1">
      <alignment horizontal="left" vertical="center" indent="1" shrinkToFit="1"/>
      <protection locked="0"/>
    </xf>
    <xf numFmtId="0" fontId="6" fillId="0" borderId="375" xfId="0" applyFont="1" applyBorder="1" applyAlignment="1" applyProtection="1">
      <alignment horizontal="left" vertical="center" indent="1" shrinkToFit="1"/>
      <protection locked="0"/>
    </xf>
    <xf numFmtId="0" fontId="6" fillId="0" borderId="145" xfId="0" applyFont="1" applyBorder="1" applyAlignment="1" applyProtection="1">
      <alignment horizontal="left" vertical="center" wrapText="1" indent="1" shrinkToFit="1"/>
      <protection locked="0"/>
    </xf>
    <xf numFmtId="0" fontId="6" fillId="0" borderId="82" xfId="0" applyFont="1" applyBorder="1" applyAlignment="1" applyProtection="1">
      <alignment horizontal="left" vertical="center" wrapText="1" indent="1" shrinkToFit="1"/>
      <protection locked="0"/>
    </xf>
    <xf numFmtId="0" fontId="14" fillId="2" borderId="146" xfId="0" applyFont="1" applyFill="1" applyBorder="1" applyAlignment="1">
      <alignment horizontal="center" vertical="top" textRotation="255" indent="1"/>
    </xf>
    <xf numFmtId="0" fontId="14" fillId="2" borderId="147" xfId="0" applyFont="1" applyFill="1" applyBorder="1" applyAlignment="1">
      <alignment horizontal="center" vertical="top" textRotation="255" indent="1"/>
    </xf>
    <xf numFmtId="0" fontId="14" fillId="2" borderId="148" xfId="0" applyFont="1" applyFill="1" applyBorder="1" applyAlignment="1">
      <alignment horizontal="center" vertical="top" textRotation="255" indent="1"/>
    </xf>
    <xf numFmtId="0" fontId="14" fillId="2" borderId="411" xfId="0" applyFont="1" applyFill="1" applyBorder="1" applyAlignment="1">
      <alignment horizontal="center" vertical="center" textRotation="255"/>
    </xf>
    <xf numFmtId="0" fontId="6" fillId="0" borderId="141" xfId="0" applyFont="1" applyBorder="1" applyAlignment="1" applyProtection="1">
      <alignment horizontal="left" vertical="center" indent="1" shrinkToFit="1"/>
      <protection locked="0"/>
    </xf>
    <xf numFmtId="0" fontId="6" fillId="0" borderId="52" xfId="0" applyFont="1" applyBorder="1" applyAlignment="1" applyProtection="1">
      <alignment horizontal="left" vertical="center" indent="1" shrinkToFit="1"/>
      <protection locked="0"/>
    </xf>
    <xf numFmtId="0" fontId="6" fillId="0" borderId="168" xfId="0" applyFont="1" applyBorder="1" applyAlignment="1" applyProtection="1">
      <alignment horizontal="left" vertical="center" indent="1" shrinkToFit="1"/>
      <protection locked="0"/>
    </xf>
    <xf numFmtId="0" fontId="6" fillId="0" borderId="37" xfId="0" applyFont="1" applyBorder="1" applyAlignment="1" applyProtection="1">
      <alignment horizontal="left" vertical="center" indent="1" shrinkToFit="1"/>
      <protection locked="0"/>
    </xf>
    <xf numFmtId="178" fontId="6" fillId="0" borderId="5" xfId="0" applyNumberFormat="1" applyFont="1" applyBorder="1" applyAlignment="1" applyProtection="1">
      <alignment horizontal="left" vertical="center" indent="1" shrinkToFit="1"/>
      <protection locked="0"/>
    </xf>
    <xf numFmtId="0" fontId="14" fillId="2" borderId="0" xfId="0" applyFont="1" applyFill="1" applyAlignment="1">
      <alignment horizontal="center" vertical="center" textRotation="255" wrapText="1"/>
    </xf>
    <xf numFmtId="0" fontId="14" fillId="2" borderId="7" xfId="0" applyFont="1" applyFill="1" applyBorder="1" applyAlignment="1">
      <alignment horizontal="center" vertical="center" textRotation="255" wrapText="1"/>
    </xf>
    <xf numFmtId="0" fontId="14" fillId="2" borderId="30" xfId="0" applyFont="1" applyFill="1" applyBorder="1" applyAlignment="1">
      <alignment horizontal="center" vertical="center" textRotation="255" wrapText="1"/>
    </xf>
    <xf numFmtId="0" fontId="14" fillId="2" borderId="50" xfId="0" applyFont="1" applyFill="1" applyBorder="1" applyAlignment="1">
      <alignment horizontal="center" vertical="center" textRotation="255" wrapText="1"/>
    </xf>
    <xf numFmtId="0" fontId="14" fillId="2" borderId="8" xfId="0" applyFont="1" applyFill="1" applyBorder="1" applyAlignment="1">
      <alignment horizontal="center" vertical="center" textRotation="255" wrapText="1" shrinkToFit="1"/>
    </xf>
    <xf numFmtId="0" fontId="14" fillId="2" borderId="20" xfId="0" applyFont="1" applyFill="1" applyBorder="1" applyAlignment="1">
      <alignment horizontal="center" vertical="center" textRotation="255" wrapText="1" shrinkToFit="1"/>
    </xf>
    <xf numFmtId="14" fontId="6" fillId="0" borderId="141" xfId="0" quotePrefix="1" applyNumberFormat="1" applyFont="1" applyBorder="1" applyAlignment="1" applyProtection="1">
      <alignment horizontal="left" vertical="center" indent="1" shrinkToFit="1"/>
      <protection locked="0"/>
    </xf>
    <xf numFmtId="0" fontId="6" fillId="0" borderId="33" xfId="0" applyFont="1" applyBorder="1" applyAlignment="1" applyProtection="1">
      <alignment horizontal="left" vertical="center" indent="1" shrinkToFit="1"/>
      <protection locked="0"/>
    </xf>
    <xf numFmtId="0" fontId="14" fillId="2" borderId="225" xfId="0" applyFont="1" applyFill="1" applyBorder="1" applyAlignment="1">
      <alignment horizontal="center" vertical="center" textRotation="255"/>
    </xf>
    <xf numFmtId="0" fontId="14" fillId="2" borderId="42" xfId="0" applyFont="1" applyFill="1" applyBorder="1" applyAlignment="1">
      <alignment horizontal="center" vertical="center" textRotation="255"/>
    </xf>
    <xf numFmtId="0" fontId="14" fillId="2" borderId="88" xfId="0" applyFont="1" applyFill="1" applyBorder="1" applyAlignment="1">
      <alignment horizontal="center" vertical="center" textRotation="255"/>
    </xf>
    <xf numFmtId="0" fontId="14" fillId="2" borderId="94" xfId="0" applyFont="1" applyFill="1" applyBorder="1" applyAlignment="1">
      <alignment horizontal="center" vertical="center" textRotation="255"/>
    </xf>
    <xf numFmtId="0" fontId="6" fillId="0" borderId="72" xfId="0" applyFont="1" applyBorder="1" applyAlignment="1" applyProtection="1">
      <alignment horizontal="left" vertical="center" wrapText="1" indent="1" shrinkToFit="1"/>
      <protection locked="0"/>
    </xf>
    <xf numFmtId="0" fontId="6" fillId="0" borderId="71" xfId="0" applyFont="1" applyBorder="1" applyAlignment="1" applyProtection="1">
      <alignment horizontal="left" vertical="center" wrapText="1" indent="1" shrinkToFit="1"/>
      <protection locked="0"/>
    </xf>
    <xf numFmtId="0" fontId="6" fillId="0" borderId="45" xfId="0" applyFont="1" applyBorder="1" applyAlignment="1" applyProtection="1">
      <alignment horizontal="left" vertical="center" wrapText="1" indent="1" shrinkToFit="1"/>
      <protection locked="0"/>
    </xf>
    <xf numFmtId="0" fontId="6" fillId="0" borderId="284" xfId="0" applyFont="1" applyBorder="1" applyAlignment="1" applyProtection="1">
      <alignment horizontal="left" vertical="center" wrapText="1" indent="1" shrinkToFit="1"/>
      <protection locked="0"/>
    </xf>
    <xf numFmtId="0" fontId="14" fillId="2" borderId="70" xfId="0" applyFont="1" applyFill="1" applyBorder="1" applyAlignment="1">
      <alignment horizontal="center" vertical="center" shrinkToFit="1"/>
    </xf>
    <xf numFmtId="0" fontId="14" fillId="2" borderId="458" xfId="0" applyFont="1" applyFill="1" applyBorder="1" applyAlignment="1">
      <alignment horizontal="left" vertical="center" indent="1" shrinkToFit="1"/>
    </xf>
    <xf numFmtId="0" fontId="14" fillId="2" borderId="36" xfId="0" applyFont="1" applyFill="1" applyBorder="1" applyAlignment="1">
      <alignment horizontal="left" vertical="center" indent="1" shrinkToFit="1"/>
    </xf>
    <xf numFmtId="0" fontId="14" fillId="2" borderId="190" xfId="0" applyFont="1" applyFill="1" applyBorder="1" applyAlignment="1">
      <alignment horizontal="left" vertical="center" indent="1" shrinkToFit="1"/>
    </xf>
    <xf numFmtId="0" fontId="14" fillId="2" borderId="203" xfId="0" applyFont="1" applyFill="1" applyBorder="1" applyAlignment="1">
      <alignment horizontal="left" vertical="center" indent="1" shrinkToFit="1"/>
    </xf>
    <xf numFmtId="0" fontId="14" fillId="2" borderId="27" xfId="0" applyFont="1" applyFill="1" applyBorder="1" applyAlignment="1">
      <alignment horizontal="left" vertical="center" indent="1" shrinkToFit="1"/>
    </xf>
    <xf numFmtId="0" fontId="14" fillId="2" borderId="183" xfId="0" applyFont="1" applyFill="1" applyBorder="1" applyAlignment="1">
      <alignment horizontal="left" vertical="center" indent="1" shrinkToFit="1"/>
    </xf>
    <xf numFmtId="0" fontId="14" fillId="2" borderId="191" xfId="0" applyFont="1" applyFill="1" applyBorder="1" applyAlignment="1">
      <alignment horizontal="left" vertical="center" indent="1" shrinkToFit="1"/>
    </xf>
    <xf numFmtId="0" fontId="14" fillId="2" borderId="87" xfId="0" applyFont="1" applyFill="1" applyBorder="1" applyAlignment="1">
      <alignment horizontal="left" vertical="center" indent="1" shrinkToFit="1"/>
    </xf>
    <xf numFmtId="0" fontId="14" fillId="2" borderId="189" xfId="0" applyFont="1" applyFill="1" applyBorder="1" applyAlignment="1">
      <alignment horizontal="left" vertical="center" indent="1" shrinkToFit="1"/>
    </xf>
    <xf numFmtId="0" fontId="6" fillId="0" borderId="223" xfId="0" applyFont="1" applyBorder="1" applyAlignment="1" applyProtection="1">
      <alignment horizontal="left" vertical="center" indent="1" shrinkToFit="1"/>
      <protection locked="0"/>
    </xf>
    <xf numFmtId="0" fontId="7" fillId="0" borderId="152" xfId="0" applyFont="1" applyBorder="1" applyAlignment="1" applyProtection="1">
      <alignment horizontal="left" vertical="center" indent="1" shrinkToFit="1"/>
      <protection locked="0"/>
    </xf>
    <xf numFmtId="0" fontId="7" fillId="0" borderId="67" xfId="0" applyFont="1" applyBorder="1" applyAlignment="1" applyProtection="1">
      <alignment horizontal="left" vertical="center" indent="1" shrinkToFit="1"/>
      <protection locked="0"/>
    </xf>
    <xf numFmtId="0" fontId="7" fillId="0" borderId="174" xfId="0" applyFont="1" applyBorder="1" applyAlignment="1" applyProtection="1">
      <alignment horizontal="left" vertical="center" indent="1" shrinkToFit="1"/>
      <protection locked="0"/>
    </xf>
    <xf numFmtId="0" fontId="7" fillId="0" borderId="47" xfId="0" applyFont="1" applyBorder="1" applyAlignment="1" applyProtection="1">
      <alignment horizontal="left" vertical="center" indent="1" shrinkToFit="1"/>
      <protection locked="0"/>
    </xf>
    <xf numFmtId="0" fontId="6" fillId="0" borderId="215" xfId="0" applyFont="1" applyBorder="1" applyAlignment="1" applyProtection="1">
      <alignment horizontal="left" vertical="center" indent="1" shrinkToFit="1"/>
      <protection locked="0"/>
    </xf>
    <xf numFmtId="0" fontId="6" fillId="0" borderId="65" xfId="0" applyFont="1" applyBorder="1" applyAlignment="1" applyProtection="1">
      <alignment horizontal="left" vertical="center" indent="1" shrinkToFit="1"/>
      <protection locked="0"/>
    </xf>
    <xf numFmtId="0" fontId="6" fillId="0" borderId="144" xfId="0" applyFont="1" applyBorder="1" applyAlignment="1" applyProtection="1">
      <alignment horizontal="left" vertical="center" indent="1" shrinkToFit="1"/>
      <protection locked="0"/>
    </xf>
    <xf numFmtId="0" fontId="6" fillId="0" borderId="95" xfId="0" applyFont="1" applyBorder="1" applyAlignment="1" applyProtection="1">
      <alignment horizontal="left" vertical="center" indent="1" shrinkToFit="1"/>
      <protection locked="0"/>
    </xf>
    <xf numFmtId="0" fontId="6" fillId="0" borderId="185" xfId="0" applyFont="1" applyBorder="1" applyAlignment="1" applyProtection="1">
      <alignment horizontal="left" vertical="center" indent="1" shrinkToFit="1"/>
      <protection locked="0"/>
    </xf>
    <xf numFmtId="0" fontId="6" fillId="0" borderId="66" xfId="0" applyFont="1" applyBorder="1" applyAlignment="1" applyProtection="1">
      <alignment horizontal="left" vertical="center" indent="1" shrinkToFit="1"/>
      <protection locked="0"/>
    </xf>
    <xf numFmtId="0" fontId="14" fillId="2" borderId="95"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6" fillId="0" borderId="155" xfId="0" applyFont="1" applyBorder="1" applyAlignment="1" applyProtection="1">
      <alignment horizontal="left" vertical="center" indent="1" shrinkToFit="1"/>
      <protection locked="0"/>
    </xf>
    <xf numFmtId="0" fontId="6" fillId="0" borderId="69" xfId="0" applyFont="1" applyBorder="1" applyAlignment="1" applyProtection="1">
      <alignment horizontal="left" vertical="center" wrapText="1" indent="1" shrinkToFit="1"/>
      <protection locked="0"/>
    </xf>
    <xf numFmtId="0" fontId="14" fillId="2" borderId="95" xfId="0" applyFont="1" applyFill="1" applyBorder="1" applyAlignment="1">
      <alignment horizontal="center" vertical="center" textRotation="255" shrinkToFit="1"/>
    </xf>
    <xf numFmtId="0" fontId="14" fillId="2" borderId="114" xfId="0" applyFont="1" applyFill="1" applyBorder="1" applyAlignment="1">
      <alignment horizontal="center" vertical="center" textRotation="255" shrinkToFit="1"/>
    </xf>
    <xf numFmtId="0" fontId="14" fillId="2" borderId="0" xfId="0" applyFont="1" applyFill="1" applyAlignment="1">
      <alignment horizontal="center" vertical="center" textRotation="255" shrinkToFit="1"/>
    </xf>
    <xf numFmtId="0" fontId="14" fillId="2" borderId="42" xfId="0" applyFont="1" applyFill="1" applyBorder="1" applyAlignment="1">
      <alignment horizontal="center" vertical="center" textRotation="255" shrinkToFit="1"/>
    </xf>
    <xf numFmtId="0" fontId="14" fillId="2" borderId="65" xfId="0" applyFont="1" applyFill="1" applyBorder="1" applyAlignment="1">
      <alignment horizontal="center" vertical="center" textRotation="255" shrinkToFit="1"/>
    </xf>
    <xf numFmtId="0" fontId="14" fillId="2" borderId="88" xfId="0" applyFont="1" applyFill="1" applyBorder="1" applyAlignment="1">
      <alignment horizontal="center" vertical="center" textRotation="255" shrinkToFit="1"/>
    </xf>
    <xf numFmtId="0" fontId="14" fillId="2" borderId="95"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4" fillId="2" borderId="65" xfId="0" applyFont="1" applyFill="1" applyBorder="1" applyAlignment="1">
      <alignment horizontal="center" vertical="center" textRotation="255" wrapText="1"/>
    </xf>
    <xf numFmtId="0" fontId="14" fillId="2" borderId="79" xfId="0" applyFont="1" applyFill="1" applyBorder="1" applyAlignment="1">
      <alignment horizontal="center" vertical="center" textRotation="255" wrapText="1"/>
    </xf>
    <xf numFmtId="179" fontId="6" fillId="0" borderId="215" xfId="0" applyNumberFormat="1" applyFont="1" applyBorder="1" applyAlignment="1" applyProtection="1">
      <alignment horizontal="left" vertical="center" indent="1" shrinkToFit="1"/>
      <protection locked="0"/>
    </xf>
    <xf numFmtId="179" fontId="6" fillId="0" borderId="65" xfId="0" applyNumberFormat="1" applyFont="1" applyBorder="1" applyAlignment="1" applyProtection="1">
      <alignment horizontal="left" vertical="center" indent="1" shrinkToFit="1"/>
      <protection locked="0"/>
    </xf>
    <xf numFmtId="0" fontId="6" fillId="0" borderId="175" xfId="0" applyFont="1" applyBorder="1" applyAlignment="1" applyProtection="1">
      <alignment horizontal="left" vertical="center" indent="1" shrinkToFit="1"/>
      <protection locked="0"/>
    </xf>
    <xf numFmtId="0" fontId="6" fillId="0" borderId="115" xfId="0" applyFont="1" applyBorder="1" applyAlignment="1" applyProtection="1">
      <alignment horizontal="left" vertical="center" indent="1" shrinkToFit="1"/>
      <protection locked="0"/>
    </xf>
    <xf numFmtId="0" fontId="14" fillId="2" borderId="94"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4" fillId="2" borderId="70" xfId="0" applyFont="1" applyFill="1" applyBorder="1" applyAlignment="1">
      <alignment horizontal="left" vertical="center" shrinkToFit="1"/>
    </xf>
    <xf numFmtId="0" fontId="14" fillId="2" borderId="69" xfId="0" applyFont="1" applyFill="1" applyBorder="1" applyAlignment="1">
      <alignment horizontal="left" vertical="center" shrinkToFit="1"/>
    </xf>
    <xf numFmtId="0" fontId="14" fillId="2" borderId="3" xfId="0" applyFont="1" applyFill="1" applyBorder="1" applyAlignment="1">
      <alignment horizontal="center" vertical="center" textRotation="255"/>
    </xf>
    <xf numFmtId="0" fontId="14" fillId="2" borderId="136" xfId="0" applyFont="1" applyFill="1" applyBorder="1" applyAlignment="1">
      <alignment horizontal="center" vertical="center" textRotation="255"/>
    </xf>
    <xf numFmtId="0" fontId="14" fillId="2" borderId="134" xfId="0" applyFont="1" applyFill="1" applyBorder="1" applyAlignment="1">
      <alignment horizontal="center" vertical="center" shrinkToFit="1"/>
    </xf>
    <xf numFmtId="0" fontId="14" fillId="2" borderId="52" xfId="0" applyFont="1" applyFill="1" applyBorder="1" applyAlignment="1">
      <alignment horizontal="center" vertical="center" shrinkToFit="1"/>
    </xf>
    <xf numFmtId="0" fontId="14" fillId="2" borderId="135" xfId="0" applyFont="1" applyFill="1" applyBorder="1" applyAlignment="1">
      <alignment horizontal="center" vertical="center" shrinkToFit="1"/>
    </xf>
    <xf numFmtId="0" fontId="14" fillId="2" borderId="162" xfId="0" applyFont="1" applyFill="1" applyBorder="1" applyAlignment="1">
      <alignment horizontal="center" vertical="center" shrinkToFit="1"/>
    </xf>
    <xf numFmtId="0" fontId="14" fillId="2" borderId="2" xfId="0" applyFont="1" applyFill="1" applyBorder="1" applyAlignment="1">
      <alignment horizontal="center" vertical="center" wrapText="1"/>
    </xf>
    <xf numFmtId="0" fontId="14" fillId="2" borderId="12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25" xfId="0" applyFont="1" applyFill="1" applyBorder="1" applyAlignment="1">
      <alignment horizontal="center" vertical="center" wrapText="1"/>
    </xf>
    <xf numFmtId="180" fontId="14" fillId="2" borderId="126" xfId="0" applyNumberFormat="1" applyFont="1" applyFill="1" applyBorder="1" applyAlignment="1">
      <alignment horizontal="center" vertical="center" textRotation="255" shrinkToFit="1"/>
    </xf>
    <xf numFmtId="180" fontId="14" fillId="2" borderId="127" xfId="0" applyNumberFormat="1" applyFont="1" applyFill="1" applyBorder="1" applyAlignment="1">
      <alignment horizontal="center" vertical="center" textRotation="255" shrinkToFit="1"/>
    </xf>
    <xf numFmtId="180" fontId="14" fillId="2" borderId="129" xfId="0" applyNumberFormat="1" applyFont="1" applyFill="1" applyBorder="1" applyAlignment="1">
      <alignment horizontal="center" vertical="center" textRotation="255" shrinkToFit="1"/>
    </xf>
    <xf numFmtId="180" fontId="14" fillId="2" borderId="128" xfId="0" applyNumberFormat="1" applyFont="1" applyFill="1" applyBorder="1" applyAlignment="1">
      <alignment horizontal="center" vertical="center" textRotation="255" shrinkToFit="1"/>
    </xf>
    <xf numFmtId="180" fontId="14" fillId="2" borderId="133" xfId="0" applyNumberFormat="1" applyFont="1" applyFill="1" applyBorder="1" applyAlignment="1">
      <alignment horizontal="center" vertical="center" textRotation="255" shrinkToFit="1"/>
    </xf>
    <xf numFmtId="0" fontId="14" fillId="2" borderId="15"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14" fillId="2" borderId="407" xfId="0" applyFont="1" applyFill="1" applyBorder="1" applyAlignment="1">
      <alignment horizontal="center" vertical="center" textRotation="255"/>
    </xf>
    <xf numFmtId="0" fontId="14" fillId="2" borderId="254" xfId="0" applyFont="1" applyFill="1" applyBorder="1" applyAlignment="1">
      <alignment horizontal="center" vertical="center" textRotation="255"/>
    </xf>
    <xf numFmtId="0" fontId="14" fillId="2" borderId="457" xfId="0" applyFont="1" applyFill="1" applyBorder="1" applyAlignment="1">
      <alignment horizontal="center" vertical="center" textRotation="255"/>
    </xf>
    <xf numFmtId="0" fontId="14" fillId="2" borderId="83" xfId="0" applyFont="1" applyFill="1" applyBorder="1" applyAlignment="1">
      <alignment horizontal="center" vertical="center" wrapText="1" shrinkToFit="1"/>
    </xf>
    <xf numFmtId="0" fontId="14" fillId="2" borderId="79" xfId="0" applyFont="1" applyFill="1" applyBorder="1" applyAlignment="1">
      <alignment horizontal="center" vertical="center" wrapText="1" shrinkToFit="1"/>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6" fillId="0" borderId="15" xfId="0" applyFont="1" applyBorder="1" applyAlignment="1" applyProtection="1">
      <alignment horizontal="left" vertical="center" wrapText="1" indent="1" shrinkToFit="1"/>
      <protection locked="0"/>
    </xf>
    <xf numFmtId="0" fontId="6" fillId="0" borderId="30" xfId="0" applyFont="1" applyBorder="1" applyAlignment="1" applyProtection="1">
      <alignment horizontal="left" vertical="center" wrapText="1" indent="1" shrinkToFit="1"/>
      <protection locked="0"/>
    </xf>
    <xf numFmtId="0" fontId="6" fillId="0" borderId="157" xfId="0" applyFont="1" applyBorder="1" applyAlignment="1" applyProtection="1">
      <alignment horizontal="left" vertical="center" indent="1" shrinkToFit="1"/>
      <protection locked="0"/>
    </xf>
    <xf numFmtId="0" fontId="3" fillId="2" borderId="187" xfId="0" applyFont="1" applyFill="1" applyBorder="1" applyAlignment="1">
      <alignment horizontal="center" vertical="center" shrinkToFit="1"/>
    </xf>
    <xf numFmtId="0" fontId="3" fillId="2" borderId="73" xfId="0" applyFont="1" applyFill="1" applyBorder="1" applyAlignment="1">
      <alignment horizontal="center" vertical="center" shrinkToFit="1"/>
    </xf>
    <xf numFmtId="0" fontId="3" fillId="2" borderId="74" xfId="0" applyFont="1" applyFill="1" applyBorder="1" applyAlignment="1">
      <alignment horizontal="center" vertical="center" shrinkToFit="1"/>
    </xf>
    <xf numFmtId="0" fontId="14" fillId="2" borderId="114" xfId="0" applyFont="1" applyFill="1" applyBorder="1" applyAlignment="1">
      <alignment horizontal="center" vertical="center" textRotation="255" wrapText="1"/>
    </xf>
    <xf numFmtId="0" fontId="14" fillId="2" borderId="42" xfId="0" applyFont="1" applyFill="1" applyBorder="1" applyAlignment="1">
      <alignment horizontal="center" vertical="center" textRotation="255" wrapText="1"/>
    </xf>
    <xf numFmtId="0" fontId="14" fillId="2" borderId="88" xfId="0" applyFont="1" applyFill="1" applyBorder="1" applyAlignment="1">
      <alignment horizontal="center" vertical="center" textRotation="255" wrapText="1"/>
    </xf>
    <xf numFmtId="0" fontId="6" fillId="0" borderId="4" xfId="0" applyFont="1" applyBorder="1" applyAlignment="1" applyProtection="1">
      <alignment horizontal="left" vertical="center" indent="1" shrinkToFit="1"/>
      <protection locked="0"/>
    </xf>
    <xf numFmtId="0" fontId="6" fillId="0" borderId="204" xfId="0" applyFont="1" applyBorder="1" applyAlignment="1" applyProtection="1">
      <alignment horizontal="left" vertical="center" indent="1" shrinkToFit="1"/>
      <protection locked="0"/>
    </xf>
    <xf numFmtId="0" fontId="6" fillId="0" borderId="70" xfId="0" applyFont="1" applyBorder="1" applyAlignment="1" applyProtection="1">
      <alignment horizontal="left" vertical="center" indent="1" shrinkToFit="1"/>
      <protection locked="0"/>
    </xf>
    <xf numFmtId="0" fontId="6" fillId="0" borderId="69" xfId="0" applyFont="1" applyBorder="1" applyAlignment="1" applyProtection="1">
      <alignment horizontal="left" vertical="center" indent="1" shrinkToFit="1"/>
      <protection locked="0"/>
    </xf>
    <xf numFmtId="0" fontId="6" fillId="0" borderId="405" xfId="0" applyFont="1" applyBorder="1" applyAlignment="1" applyProtection="1">
      <alignment horizontal="left" vertical="center" indent="1" shrinkToFit="1"/>
      <protection locked="0"/>
    </xf>
    <xf numFmtId="0" fontId="6" fillId="0" borderId="244" xfId="0" applyFont="1" applyBorder="1" applyAlignment="1" applyProtection="1">
      <alignment horizontal="left" vertical="center" indent="1" shrinkToFit="1"/>
      <protection locked="0"/>
    </xf>
    <xf numFmtId="0" fontId="6" fillId="0" borderId="174" xfId="0" applyFont="1" applyBorder="1" applyAlignment="1" applyProtection="1">
      <alignment horizontal="left" vertical="center" indent="1" shrinkToFit="1"/>
      <protection locked="0"/>
    </xf>
    <xf numFmtId="0" fontId="6" fillId="0" borderId="47" xfId="0" applyFont="1" applyBorder="1" applyAlignment="1" applyProtection="1">
      <alignment horizontal="left" vertical="center" indent="1" shrinkToFit="1"/>
      <protection locked="0"/>
    </xf>
    <xf numFmtId="0" fontId="6" fillId="0" borderId="175" xfId="0" applyFont="1" applyBorder="1" applyAlignment="1" applyProtection="1">
      <alignment horizontal="left" vertical="center" wrapText="1" indent="1" shrinkToFit="1"/>
      <protection locked="0"/>
    </xf>
    <xf numFmtId="0" fontId="6" fillId="0" borderId="115" xfId="0" applyFont="1" applyBorder="1" applyAlignment="1" applyProtection="1">
      <alignment horizontal="left" vertical="center" wrapText="1" indent="1" shrinkToFit="1"/>
      <protection locked="0"/>
    </xf>
    <xf numFmtId="0" fontId="6" fillId="0" borderId="153" xfId="0" applyFont="1" applyBorder="1" applyAlignment="1" applyProtection="1">
      <alignment horizontal="left" vertical="center" wrapText="1" indent="1" shrinkToFit="1"/>
      <protection locked="0"/>
    </xf>
    <xf numFmtId="0" fontId="6" fillId="0" borderId="73" xfId="0" applyFont="1" applyBorder="1" applyAlignment="1" applyProtection="1">
      <alignment horizontal="left" vertical="center" wrapText="1" indent="1" shrinkToFit="1"/>
      <protection locked="0"/>
    </xf>
    <xf numFmtId="0" fontId="6" fillId="0" borderId="160" xfId="0" applyFont="1" applyBorder="1" applyAlignment="1" applyProtection="1">
      <alignment horizontal="left" vertical="center" indent="1" shrinkToFit="1"/>
      <protection locked="0"/>
    </xf>
    <xf numFmtId="0" fontId="6" fillId="0" borderId="15" xfId="0" applyFont="1" applyBorder="1" applyAlignment="1" applyProtection="1">
      <alignment horizontal="left" vertical="center" indent="1" shrinkToFit="1"/>
      <protection locked="0"/>
    </xf>
    <xf numFmtId="0" fontId="6" fillId="0" borderId="31" xfId="0" applyFont="1" applyBorder="1" applyAlignment="1" applyProtection="1">
      <alignment horizontal="left" vertical="center" indent="1" shrinkToFit="1"/>
      <protection locked="0"/>
    </xf>
    <xf numFmtId="0" fontId="6" fillId="0" borderId="143" xfId="0" applyFont="1" applyBorder="1" applyAlignment="1" applyProtection="1">
      <alignment horizontal="left" vertical="center" indent="1" shrinkToFit="1"/>
      <protection locked="0"/>
    </xf>
    <xf numFmtId="0" fontId="6" fillId="0" borderId="54" xfId="0" applyFont="1" applyBorder="1" applyAlignment="1" applyProtection="1">
      <alignment horizontal="left" vertical="center" indent="1" shrinkToFit="1"/>
      <protection locked="0"/>
    </xf>
    <xf numFmtId="20" fontId="6" fillId="0" borderId="154" xfId="0" applyNumberFormat="1" applyFont="1" applyBorder="1" applyAlignment="1" applyProtection="1">
      <alignment horizontal="left" vertical="center" indent="1" shrinkToFit="1"/>
      <protection locked="0"/>
    </xf>
    <xf numFmtId="20" fontId="6" fillId="0" borderId="6" xfId="0" applyNumberFormat="1" applyFont="1" applyBorder="1" applyAlignment="1" applyProtection="1">
      <alignment horizontal="left" vertical="center" indent="1" shrinkToFit="1"/>
      <protection locked="0"/>
    </xf>
    <xf numFmtId="56" fontId="6" fillId="0" borderId="140" xfId="0" applyNumberFormat="1" applyFont="1" applyBorder="1" applyAlignment="1" applyProtection="1">
      <alignment horizontal="left" vertical="center" indent="1" shrinkToFit="1"/>
      <protection locked="0"/>
    </xf>
    <xf numFmtId="0" fontId="6" fillId="0" borderId="80" xfId="0" applyFont="1" applyBorder="1" applyAlignment="1" applyProtection="1">
      <alignment horizontal="left" vertical="center" indent="1" shrinkToFit="1"/>
      <protection locked="0"/>
    </xf>
    <xf numFmtId="0" fontId="43" fillId="0" borderId="175" xfId="2" applyFont="1" applyBorder="1" applyAlignment="1" applyProtection="1">
      <alignment horizontal="left" vertical="center" indent="1" shrinkToFit="1"/>
      <protection locked="0"/>
    </xf>
    <xf numFmtId="0" fontId="43" fillId="0" borderId="115" xfId="0" applyFont="1" applyBorder="1" applyAlignment="1" applyProtection="1">
      <alignment horizontal="left" vertical="center" indent="1" shrinkToFit="1"/>
      <protection locked="0"/>
    </xf>
    <xf numFmtId="0" fontId="6" fillId="0" borderId="139" xfId="0" applyFont="1" applyBorder="1" applyAlignment="1" applyProtection="1">
      <alignment horizontal="left" vertical="center" indent="1" shrinkToFit="1"/>
      <protection locked="0"/>
    </xf>
    <xf numFmtId="0" fontId="7" fillId="0" borderId="166" xfId="0" applyFont="1" applyBorder="1" applyAlignment="1" applyProtection="1">
      <alignment horizontal="left" vertical="center" indent="1" shrinkToFit="1"/>
      <protection locked="0"/>
    </xf>
    <xf numFmtId="0" fontId="7" fillId="0" borderId="45" xfId="0" applyFont="1" applyBorder="1" applyAlignment="1" applyProtection="1">
      <alignment horizontal="left" vertical="center" indent="1" shrinkToFit="1"/>
      <protection locked="0"/>
    </xf>
    <xf numFmtId="0" fontId="7" fillId="0" borderId="243" xfId="0" applyFont="1" applyBorder="1" applyAlignment="1" applyProtection="1">
      <alignment horizontal="left" vertical="center" indent="1" shrinkToFit="1"/>
      <protection locked="0"/>
    </xf>
    <xf numFmtId="0" fontId="6" fillId="0" borderId="6" xfId="0" applyFont="1" applyBorder="1" applyAlignment="1">
      <alignment horizontal="left" vertical="center" indent="1" shrinkToFit="1"/>
    </xf>
    <xf numFmtId="0" fontId="6" fillId="0" borderId="119" xfId="0" applyFont="1" applyBorder="1" applyAlignment="1">
      <alignment horizontal="left" vertical="center" indent="1" shrinkToFit="1"/>
    </xf>
    <xf numFmtId="0" fontId="6" fillId="0" borderId="464" xfId="0" applyFont="1" applyBorder="1" applyAlignment="1" applyProtection="1">
      <alignment horizontal="left" vertical="center" indent="1" shrinkToFit="1"/>
      <protection locked="0"/>
    </xf>
    <xf numFmtId="0" fontId="3" fillId="2" borderId="122" xfId="0" applyFont="1" applyFill="1" applyBorder="1" applyAlignment="1">
      <alignment horizontal="left" vertical="center" wrapText="1"/>
    </xf>
    <xf numFmtId="0" fontId="3" fillId="2" borderId="123" xfId="0" applyFont="1" applyFill="1" applyBorder="1" applyAlignment="1">
      <alignment horizontal="left" vertical="center" wrapText="1"/>
    </xf>
    <xf numFmtId="0" fontId="3" fillId="2" borderId="124" xfId="0" applyFont="1" applyFill="1" applyBorder="1" applyAlignment="1">
      <alignment horizontal="left" vertical="center" wrapText="1"/>
    </xf>
    <xf numFmtId="0" fontId="14" fillId="0" borderId="0" xfId="0" applyFont="1" applyAlignment="1">
      <alignment horizontal="left" vertical="center" wrapText="1"/>
    </xf>
    <xf numFmtId="0" fontId="6" fillId="0" borderId="318" xfId="0" applyFont="1" applyBorder="1" applyAlignment="1" applyProtection="1">
      <alignment horizontal="left" vertical="center" indent="1" shrinkToFit="1"/>
      <protection locked="0"/>
    </xf>
    <xf numFmtId="0" fontId="6" fillId="0" borderId="369" xfId="0" applyFont="1" applyBorder="1" applyAlignment="1" applyProtection="1">
      <alignment horizontal="left" vertical="center" indent="1" shrinkToFit="1"/>
      <protection locked="0"/>
    </xf>
    <xf numFmtId="0" fontId="6" fillId="0" borderId="460" xfId="0" applyFont="1" applyBorder="1" applyAlignment="1" applyProtection="1">
      <alignment horizontal="left" vertical="center" indent="1" shrinkToFit="1"/>
      <protection locked="0"/>
    </xf>
    <xf numFmtId="0" fontId="42" fillId="2" borderId="0" xfId="0" applyFont="1" applyFill="1" applyAlignment="1">
      <alignment horizontal="distributed" vertical="center"/>
    </xf>
    <xf numFmtId="0" fontId="37" fillId="0" borderId="0" xfId="0" applyFont="1" applyAlignment="1">
      <alignment horizontal="left" vertical="center" indent="2" shrinkToFit="1"/>
    </xf>
    <xf numFmtId="0" fontId="38" fillId="0" borderId="0" xfId="0" applyFont="1" applyAlignment="1">
      <alignment horizontal="distributed" vertical="center" indent="4"/>
    </xf>
    <xf numFmtId="0" fontId="38" fillId="0" borderId="0" xfId="0" applyFont="1" applyAlignment="1">
      <alignment horizontal="distributed" vertical="center" indent="2"/>
    </xf>
    <xf numFmtId="0" fontId="6" fillId="0" borderId="52" xfId="0" applyFont="1" applyBorder="1" applyAlignment="1">
      <alignment horizontal="left" vertical="center"/>
    </xf>
    <xf numFmtId="0" fontId="6" fillId="0" borderId="33" xfId="0" applyFont="1" applyBorder="1" applyAlignment="1">
      <alignment horizontal="left" vertical="center"/>
    </xf>
    <xf numFmtId="0" fontId="6" fillId="0" borderId="6" xfId="0" applyFont="1" applyBorder="1" applyAlignment="1">
      <alignment horizontal="left" vertical="center"/>
    </xf>
    <xf numFmtId="0" fontId="6" fillId="0" borderId="16" xfId="0" applyFont="1" applyBorder="1" applyAlignment="1">
      <alignment horizontal="left" vertical="center"/>
    </xf>
    <xf numFmtId="181" fontId="6" fillId="0" borderId="0" xfId="0" applyNumberFormat="1" applyFont="1" applyAlignment="1" applyProtection="1">
      <alignment horizontal="left" vertical="center" wrapText="1"/>
      <protection locked="0"/>
    </xf>
    <xf numFmtId="181" fontId="6" fillId="0" borderId="17" xfId="0" applyNumberFormat="1" applyFont="1" applyBorder="1" applyAlignment="1" applyProtection="1">
      <alignment horizontal="left" vertical="center" wrapText="1"/>
      <protection locked="0"/>
    </xf>
    <xf numFmtId="0" fontId="6" fillId="0" borderId="203" xfId="0" applyFont="1" applyBorder="1" applyAlignment="1" applyProtection="1">
      <alignment horizontal="left" vertical="center" indent="1" shrinkToFit="1"/>
      <protection locked="0"/>
    </xf>
    <xf numFmtId="0" fontId="39" fillId="5" borderId="27" xfId="0" applyFont="1" applyFill="1" applyBorder="1" applyAlignment="1">
      <alignment horizontal="left" vertical="center" indent="1" shrinkToFit="1"/>
    </xf>
    <xf numFmtId="0" fontId="39" fillId="5" borderId="28" xfId="0" applyFont="1" applyFill="1" applyBorder="1" applyAlignment="1">
      <alignment horizontal="left" vertical="center" indent="1" shrinkToFit="1"/>
    </xf>
    <xf numFmtId="0" fontId="14" fillId="2" borderId="258" xfId="0" applyFont="1" applyFill="1" applyBorder="1" applyAlignment="1">
      <alignment horizontal="center" vertical="center" textRotation="255"/>
    </xf>
    <xf numFmtId="0" fontId="6" fillId="0" borderId="152" xfId="0" applyFont="1" applyBorder="1" applyAlignment="1" applyProtection="1">
      <alignment horizontal="left" vertical="center" wrapText="1" indent="1" shrinkToFit="1"/>
      <protection locked="0"/>
    </xf>
    <xf numFmtId="0" fontId="6" fillId="0" borderId="67" xfId="0" applyFont="1" applyBorder="1" applyAlignment="1" applyProtection="1">
      <alignment horizontal="left" vertical="center" wrapText="1" indent="1" shrinkToFit="1"/>
      <protection locked="0"/>
    </xf>
    <xf numFmtId="0" fontId="7" fillId="0" borderId="153" xfId="0" applyFont="1" applyBorder="1" applyAlignment="1" applyProtection="1">
      <alignment horizontal="left" vertical="center" wrapText="1" indent="1" shrinkToFit="1"/>
      <protection locked="0"/>
    </xf>
    <xf numFmtId="0" fontId="7" fillId="0" borderId="73" xfId="0" applyFont="1" applyBorder="1" applyAlignment="1" applyProtection="1">
      <alignment horizontal="left" vertical="center" wrapText="1" indent="1" shrinkToFit="1"/>
      <protection locked="0"/>
    </xf>
    <xf numFmtId="0" fontId="20" fillId="8" borderId="13" xfId="0" applyFont="1" applyFill="1" applyBorder="1" applyAlignment="1" applyProtection="1">
      <alignment horizontal="center" vertical="center"/>
      <protection hidden="1"/>
    </xf>
    <xf numFmtId="0" fontId="20" fillId="8" borderId="29" xfId="0" applyFont="1" applyFill="1" applyBorder="1" applyAlignment="1" applyProtection="1">
      <alignment horizontal="center" vertical="center"/>
      <protection hidden="1"/>
    </xf>
    <xf numFmtId="0" fontId="20" fillId="8" borderId="14" xfId="0" applyFont="1" applyFill="1" applyBorder="1" applyAlignment="1" applyProtection="1">
      <alignment horizontal="center" vertical="center"/>
      <protection hidden="1"/>
    </xf>
    <xf numFmtId="0" fontId="20" fillId="8" borderId="0" xfId="0" applyFont="1" applyFill="1" applyAlignment="1" applyProtection="1">
      <alignment horizontal="center" vertical="center"/>
      <protection hidden="1"/>
    </xf>
    <xf numFmtId="0" fontId="20" fillId="8" borderId="15" xfId="0" applyFont="1" applyFill="1" applyBorder="1" applyAlignment="1" applyProtection="1">
      <alignment horizontal="center" vertical="center"/>
      <protection hidden="1"/>
    </xf>
    <xf numFmtId="0" fontId="20" fillId="8" borderId="30" xfId="0" applyFont="1" applyFill="1" applyBorder="1" applyAlignment="1" applyProtection="1">
      <alignment horizontal="center" vertical="center"/>
      <protection hidden="1"/>
    </xf>
    <xf numFmtId="0" fontId="6" fillId="0" borderId="322" xfId="0" applyFont="1" applyBorder="1" applyAlignment="1" applyProtection="1">
      <alignment horizontal="left" vertical="center" wrapText="1" indent="1" shrinkToFit="1"/>
      <protection hidden="1"/>
    </xf>
    <xf numFmtId="0" fontId="6" fillId="0" borderId="265" xfId="0" applyFont="1" applyBorder="1" applyAlignment="1" applyProtection="1">
      <alignment horizontal="left" vertical="center" wrapText="1" indent="1" shrinkToFit="1"/>
      <protection hidden="1"/>
    </xf>
    <xf numFmtId="0" fontId="6" fillId="0" borderId="307" xfId="0" applyFont="1" applyBorder="1" applyAlignment="1" applyProtection="1">
      <alignment horizontal="left" vertical="center" wrapText="1" indent="1" shrinkToFit="1"/>
      <protection hidden="1"/>
    </xf>
    <xf numFmtId="0" fontId="23" fillId="8" borderId="239" xfId="0" applyFont="1" applyFill="1" applyBorder="1" applyAlignment="1" applyProtection="1">
      <alignment horizontal="distributed" vertical="center" indent="1" shrinkToFit="1"/>
      <protection hidden="1"/>
    </xf>
    <xf numFmtId="0" fontId="23" fillId="8" borderId="241" xfId="0" applyFont="1" applyFill="1" applyBorder="1" applyAlignment="1" applyProtection="1">
      <alignment horizontal="distributed" vertical="center" indent="1" shrinkToFit="1"/>
      <protection hidden="1"/>
    </xf>
    <xf numFmtId="0" fontId="6" fillId="0" borderId="218" xfId="0" applyFont="1" applyBorder="1" applyAlignment="1" applyProtection="1">
      <alignment horizontal="left" vertical="center" wrapText="1" indent="1" shrinkToFit="1"/>
      <protection hidden="1"/>
    </xf>
    <xf numFmtId="0" fontId="6" fillId="0" borderId="262" xfId="0" applyFont="1" applyBorder="1" applyAlignment="1" applyProtection="1">
      <alignment horizontal="left" vertical="center" wrapText="1" indent="1" shrinkToFit="1"/>
      <protection hidden="1"/>
    </xf>
    <xf numFmtId="178" fontId="6" fillId="0" borderId="219" xfId="0" applyNumberFormat="1" applyFont="1" applyBorder="1" applyAlignment="1" applyProtection="1">
      <alignment horizontal="left" vertical="center" indent="1" shrinkToFit="1"/>
      <protection hidden="1"/>
    </xf>
    <xf numFmtId="178" fontId="6" fillId="0" borderId="52" xfId="0" applyNumberFormat="1" applyFont="1" applyBorder="1" applyAlignment="1" applyProtection="1">
      <alignment horizontal="left" vertical="center" indent="1" shrinkToFit="1"/>
      <protection hidden="1"/>
    </xf>
    <xf numFmtId="178" fontId="6" fillId="0" borderId="33" xfId="0" applyNumberFormat="1" applyFont="1" applyBorder="1" applyAlignment="1" applyProtection="1">
      <alignment horizontal="left" vertical="center" indent="1" shrinkToFit="1"/>
      <protection hidden="1"/>
    </xf>
    <xf numFmtId="0" fontId="23" fillId="8" borderId="244" xfId="0" applyFont="1" applyFill="1" applyBorder="1" applyAlignment="1" applyProtection="1">
      <alignment horizontal="distributed" vertical="center" indent="1" shrinkToFit="1"/>
      <protection hidden="1"/>
    </xf>
    <xf numFmtId="0" fontId="23" fillId="8" borderId="238" xfId="0" applyFont="1" applyFill="1" applyBorder="1" applyAlignment="1" applyProtection="1">
      <alignment horizontal="distributed" vertical="center" indent="1" shrinkToFit="1"/>
      <protection hidden="1"/>
    </xf>
    <xf numFmtId="0" fontId="20" fillId="8" borderId="122" xfId="0" applyFont="1" applyFill="1" applyBorder="1" applyAlignment="1" applyProtection="1">
      <alignment horizontal="distributed" vertical="center" shrinkToFit="1"/>
      <protection hidden="1"/>
    </xf>
    <xf numFmtId="0" fontId="20" fillId="8" borderId="123" xfId="0" applyFont="1" applyFill="1" applyBorder="1" applyAlignment="1" applyProtection="1">
      <alignment horizontal="distributed" vertical="center" shrinkToFit="1"/>
      <protection hidden="1"/>
    </xf>
    <xf numFmtId="0" fontId="20" fillId="8" borderId="289" xfId="0" applyFont="1" applyFill="1" applyBorder="1" applyAlignment="1" applyProtection="1">
      <alignment horizontal="center" vertical="center" textRotation="255"/>
      <protection hidden="1"/>
    </xf>
    <xf numFmtId="0" fontId="20" fillId="8" borderId="188" xfId="0" applyFont="1" applyFill="1" applyBorder="1" applyAlignment="1" applyProtection="1">
      <alignment horizontal="center" vertical="center" textRotation="255"/>
      <protection hidden="1"/>
    </xf>
    <xf numFmtId="0" fontId="20" fillId="8" borderId="277" xfId="0" applyFont="1" applyFill="1" applyBorder="1" applyAlignment="1" applyProtection="1">
      <alignment horizontal="center" vertical="center" textRotation="255"/>
      <protection hidden="1"/>
    </xf>
    <xf numFmtId="0" fontId="20" fillId="8" borderId="239" xfId="0" applyFont="1" applyFill="1" applyBorder="1" applyAlignment="1" applyProtection="1">
      <alignment horizontal="distributed" vertical="center"/>
      <protection hidden="1"/>
    </xf>
    <xf numFmtId="0" fontId="20" fillId="8" borderId="243" xfId="0" applyFont="1" applyFill="1" applyBorder="1" applyAlignment="1" applyProtection="1">
      <alignment horizontal="distributed" vertical="center"/>
      <protection hidden="1"/>
    </xf>
    <xf numFmtId="0" fontId="20" fillId="8" borderId="179" xfId="0" applyFont="1" applyFill="1" applyBorder="1" applyAlignment="1" applyProtection="1">
      <alignment horizontal="distributed" vertical="center"/>
      <protection hidden="1"/>
    </xf>
    <xf numFmtId="0" fontId="20" fillId="8" borderId="0" xfId="0" applyFont="1" applyFill="1" applyAlignment="1" applyProtection="1">
      <alignment horizontal="distributed" vertical="center"/>
      <protection hidden="1"/>
    </xf>
    <xf numFmtId="0" fontId="20" fillId="8" borderId="241" xfId="0" applyFont="1" applyFill="1" applyBorder="1" applyAlignment="1" applyProtection="1">
      <alignment horizontal="distributed" vertical="center"/>
      <protection hidden="1"/>
    </xf>
    <xf numFmtId="0" fontId="20" fillId="8" borderId="52" xfId="0" applyFont="1" applyFill="1" applyBorder="1" applyAlignment="1" applyProtection="1">
      <alignment horizontal="distributed" vertical="center"/>
      <protection hidden="1"/>
    </xf>
    <xf numFmtId="0" fontId="6" fillId="0" borderId="246" xfId="0" applyFont="1" applyBorder="1" applyAlignment="1" applyProtection="1">
      <alignment horizontal="left" vertical="center" indent="1" shrinkToFit="1"/>
      <protection hidden="1"/>
    </xf>
    <xf numFmtId="0" fontId="6" fillId="0" borderId="311" xfId="0" applyFont="1" applyBorder="1" applyAlignment="1" applyProtection="1">
      <alignment horizontal="left" vertical="center" indent="1" shrinkToFit="1"/>
      <protection hidden="1"/>
    </xf>
    <xf numFmtId="0" fontId="6" fillId="0" borderId="159" xfId="0" applyFont="1" applyBorder="1" applyAlignment="1" applyProtection="1">
      <alignment horizontal="left" vertical="center" indent="1" shrinkToFit="1"/>
      <protection hidden="1"/>
    </xf>
    <xf numFmtId="0" fontId="6" fillId="0" borderId="269" xfId="0" applyFont="1" applyBorder="1" applyAlignment="1" applyProtection="1">
      <alignment horizontal="left" vertical="center" indent="1" shrinkToFit="1"/>
      <protection hidden="1"/>
    </xf>
    <xf numFmtId="0" fontId="6" fillId="0" borderId="338" xfId="0" applyFont="1" applyBorder="1" applyAlignment="1" applyProtection="1">
      <alignment horizontal="left" vertical="center" indent="1" shrinkToFit="1"/>
      <protection hidden="1"/>
    </xf>
    <xf numFmtId="0" fontId="6" fillId="0" borderId="16" xfId="0" applyFont="1" applyBorder="1" applyAlignment="1" applyProtection="1">
      <alignment horizontal="left" vertical="center" indent="1" shrinkToFit="1"/>
      <protection hidden="1"/>
    </xf>
    <xf numFmtId="0" fontId="6" fillId="0" borderId="6" xfId="0" applyFont="1" applyBorder="1" applyAlignment="1" applyProtection="1">
      <alignment horizontal="left" vertical="center" indent="1" shrinkToFit="1"/>
      <protection hidden="1"/>
    </xf>
    <xf numFmtId="0" fontId="6" fillId="0" borderId="30" xfId="0" applyFont="1" applyBorder="1" applyAlignment="1" applyProtection="1">
      <alignment horizontal="left" vertical="center" indent="1" shrinkToFit="1"/>
      <protection hidden="1"/>
    </xf>
    <xf numFmtId="0" fontId="6" fillId="0" borderId="31" xfId="0" applyFont="1" applyBorder="1" applyAlignment="1" applyProtection="1">
      <alignment horizontal="left" vertical="center" indent="1" shrinkToFit="1"/>
      <protection hidden="1"/>
    </xf>
    <xf numFmtId="0" fontId="6" fillId="0" borderId="328" xfId="0" applyFont="1" applyBorder="1" applyAlignment="1" applyProtection="1">
      <alignment horizontal="center" vertical="center"/>
      <protection hidden="1"/>
    </xf>
    <xf numFmtId="0" fontId="6" fillId="0" borderId="268" xfId="0" applyFont="1" applyBorder="1" applyAlignment="1" applyProtection="1">
      <alignment horizontal="center" vertical="center"/>
      <protection hidden="1"/>
    </xf>
    <xf numFmtId="0" fontId="6" fillId="0" borderId="309" xfId="0" applyFont="1" applyBorder="1" applyAlignment="1" applyProtection="1">
      <alignment horizontal="center" vertical="center"/>
      <protection hidden="1"/>
    </xf>
    <xf numFmtId="0" fontId="20" fillId="8" borderId="234" xfId="0" applyFont="1" applyFill="1" applyBorder="1" applyAlignment="1" applyProtection="1">
      <alignment horizontal="distributed" vertical="center" shrinkToFit="1"/>
      <protection hidden="1"/>
    </xf>
    <xf numFmtId="0" fontId="20" fillId="8" borderId="235" xfId="0" applyFont="1" applyFill="1" applyBorder="1" applyAlignment="1" applyProtection="1">
      <alignment horizontal="distributed" vertical="center" shrinkToFit="1"/>
      <protection hidden="1"/>
    </xf>
    <xf numFmtId="0" fontId="20" fillId="8" borderId="13" xfId="0" applyFont="1" applyFill="1" applyBorder="1" applyAlignment="1" applyProtection="1">
      <alignment horizontal="center" vertical="top" textRotation="255" indent="2"/>
      <protection hidden="1"/>
    </xf>
    <xf numFmtId="0" fontId="20" fillId="8" borderId="14" xfId="0" applyFont="1" applyFill="1" applyBorder="1" applyAlignment="1" applyProtection="1">
      <alignment horizontal="center" vertical="top" textRotation="255" indent="2"/>
      <protection hidden="1"/>
    </xf>
    <xf numFmtId="0" fontId="20" fillId="8" borderId="15" xfId="0" applyFont="1" applyFill="1" applyBorder="1" applyAlignment="1" applyProtection="1">
      <alignment horizontal="center" vertical="top" textRotation="255" indent="2"/>
      <protection hidden="1"/>
    </xf>
    <xf numFmtId="0" fontId="20" fillId="8" borderId="239" xfId="0" applyFont="1" applyFill="1" applyBorder="1" applyAlignment="1" applyProtection="1">
      <alignment horizontal="distributed" vertical="center" shrinkToFit="1"/>
      <protection hidden="1"/>
    </xf>
    <xf numFmtId="0" fontId="20" fillId="8" borderId="243" xfId="0" applyFont="1" applyFill="1" applyBorder="1" applyAlignment="1" applyProtection="1">
      <alignment horizontal="distributed" vertical="center" shrinkToFit="1"/>
      <protection hidden="1"/>
    </xf>
    <xf numFmtId="0" fontId="6" fillId="0" borderId="285" xfId="0" applyFont="1" applyBorder="1" applyAlignment="1" applyProtection="1">
      <alignment horizontal="left" vertical="center" indent="1" shrinkToFit="1"/>
      <protection hidden="1"/>
    </xf>
    <xf numFmtId="0" fontId="6" fillId="0" borderId="45" xfId="0" applyFont="1" applyBorder="1" applyAlignment="1" applyProtection="1">
      <alignment horizontal="left" vertical="center" indent="1" shrinkToFit="1"/>
      <protection hidden="1"/>
    </xf>
    <xf numFmtId="0" fontId="6" fillId="0" borderId="284" xfId="0" applyFont="1" applyBorder="1" applyAlignment="1" applyProtection="1">
      <alignment horizontal="left" vertical="center" indent="1" shrinkToFit="1"/>
      <protection hidden="1"/>
    </xf>
    <xf numFmtId="0" fontId="7" fillId="0" borderId="285" xfId="0" applyFont="1" applyBorder="1" applyAlignment="1" applyProtection="1">
      <alignment horizontal="left" vertical="center" indent="1" shrinkToFit="1"/>
      <protection hidden="1"/>
    </xf>
    <xf numFmtId="0" fontId="7" fillId="0" borderId="45" xfId="0" applyFont="1" applyBorder="1" applyAlignment="1" applyProtection="1">
      <alignment horizontal="left" vertical="center" indent="1" shrinkToFit="1"/>
      <protection hidden="1"/>
    </xf>
    <xf numFmtId="0" fontId="7" fillId="0" borderId="284" xfId="0" applyFont="1" applyBorder="1" applyAlignment="1" applyProtection="1">
      <alignment horizontal="left" vertical="center" indent="1" shrinkToFit="1"/>
      <protection hidden="1"/>
    </xf>
    <xf numFmtId="0" fontId="6" fillId="0" borderId="244" xfId="0" applyFont="1" applyBorder="1" applyAlignment="1" applyProtection="1">
      <alignment horizontal="left" vertical="center" wrapText="1"/>
      <protection hidden="1"/>
    </xf>
    <xf numFmtId="0" fontId="6" fillId="0" borderId="262" xfId="0" applyFont="1" applyBorder="1" applyAlignment="1" applyProtection="1">
      <alignment horizontal="left" vertical="center" wrapText="1"/>
      <protection hidden="1"/>
    </xf>
    <xf numFmtId="0" fontId="6" fillId="0" borderId="265" xfId="0" applyFont="1" applyBorder="1" applyAlignment="1" applyProtection="1">
      <alignment horizontal="left" vertical="center" indent="1" shrinkToFit="1"/>
      <protection hidden="1"/>
    </xf>
    <xf numFmtId="0" fontId="6" fillId="0" borderId="307" xfId="0" applyFont="1" applyBorder="1" applyAlignment="1" applyProtection="1">
      <alignment horizontal="left" vertical="center" indent="1" shrinkToFit="1"/>
      <protection hidden="1"/>
    </xf>
    <xf numFmtId="0" fontId="6" fillId="0" borderId="351" xfId="0" applyFont="1" applyBorder="1" applyAlignment="1" applyProtection="1">
      <alignment horizontal="left" vertical="center" wrapText="1" indent="1"/>
      <protection hidden="1"/>
    </xf>
    <xf numFmtId="0" fontId="6" fillId="0" borderId="123" xfId="0" applyFont="1" applyBorder="1" applyAlignment="1" applyProtection="1">
      <alignment horizontal="left" vertical="center" wrapText="1" indent="1"/>
      <protection hidden="1"/>
    </xf>
    <xf numFmtId="0" fontId="6" fillId="0" borderId="124" xfId="0" applyFont="1" applyBorder="1" applyAlignment="1" applyProtection="1">
      <alignment horizontal="left" vertical="center" wrapText="1" indent="1"/>
      <protection hidden="1"/>
    </xf>
    <xf numFmtId="0" fontId="6" fillId="0" borderId="220" xfId="0" applyFont="1" applyBorder="1" applyAlignment="1" applyProtection="1">
      <alignment horizontal="left" vertical="center" indent="1" shrinkToFit="1"/>
      <protection hidden="1"/>
    </xf>
    <xf numFmtId="0" fontId="6" fillId="0" borderId="90" xfId="0" applyFont="1" applyBorder="1" applyAlignment="1" applyProtection="1">
      <alignment horizontal="left" vertical="center" indent="1" shrinkToFit="1"/>
      <protection hidden="1"/>
    </xf>
    <xf numFmtId="0" fontId="6" fillId="0" borderId="182" xfId="0" applyFont="1" applyBorder="1" applyAlignment="1" applyProtection="1">
      <alignment horizontal="left" vertical="center" indent="1" shrinkToFit="1"/>
      <protection hidden="1"/>
    </xf>
    <xf numFmtId="0" fontId="6" fillId="0" borderId="234" xfId="0" applyFont="1" applyBorder="1" applyAlignment="1" applyProtection="1">
      <alignment horizontal="left" vertical="center" indent="1" shrinkToFit="1"/>
      <protection hidden="1"/>
    </xf>
    <xf numFmtId="20" fontId="6" fillId="0" borderId="246" xfId="0" applyNumberFormat="1" applyFont="1" applyBorder="1" applyAlignment="1" applyProtection="1">
      <alignment horizontal="left" vertical="center" indent="1" shrinkToFit="1"/>
      <protection hidden="1"/>
    </xf>
    <xf numFmtId="20" fontId="6" fillId="0" borderId="311" xfId="0" applyNumberFormat="1" applyFont="1" applyBorder="1" applyAlignment="1" applyProtection="1">
      <alignment horizontal="left" vertical="center" indent="1" shrinkToFit="1"/>
      <protection hidden="1"/>
    </xf>
    <xf numFmtId="0" fontId="6" fillId="0" borderId="271" xfId="0" applyFont="1" applyBorder="1" applyAlignment="1" applyProtection="1">
      <alignment horizontal="left" vertical="center" indent="1" shrinkToFit="1"/>
      <protection hidden="1"/>
    </xf>
    <xf numFmtId="0" fontId="6" fillId="0" borderId="244" xfId="0" applyFont="1" applyBorder="1" applyAlignment="1" applyProtection="1">
      <alignment horizontal="left" vertical="center" indent="1" shrinkToFit="1"/>
      <protection hidden="1"/>
    </xf>
    <xf numFmtId="0" fontId="6" fillId="0" borderId="262" xfId="0" applyFont="1" applyBorder="1" applyAlignment="1" applyProtection="1">
      <alignment horizontal="left" vertical="center" indent="1" shrinkToFit="1"/>
      <protection hidden="1"/>
    </xf>
    <xf numFmtId="0" fontId="6" fillId="0" borderId="240" xfId="0" applyFont="1" applyBorder="1" applyAlignment="1" applyProtection="1">
      <alignment horizontal="left" vertical="center" wrapText="1" indent="1" shrinkToFit="1"/>
      <protection hidden="1"/>
    </xf>
    <xf numFmtId="0" fontId="6" fillId="0" borderId="155" xfId="0" applyFont="1" applyBorder="1" applyAlignment="1" applyProtection="1">
      <alignment horizontal="left" vertical="center" wrapText="1" indent="1" shrinkToFit="1"/>
      <protection hidden="1"/>
    </xf>
    <xf numFmtId="0" fontId="6" fillId="0" borderId="19" xfId="0" applyFont="1" applyBorder="1" applyAlignment="1" applyProtection="1">
      <alignment horizontal="left" vertical="center" wrapText="1" indent="1" shrinkToFit="1"/>
      <protection hidden="1"/>
    </xf>
    <xf numFmtId="0" fontId="6" fillId="0" borderId="243" xfId="0" applyFont="1" applyBorder="1" applyAlignment="1" applyProtection="1">
      <alignment horizontal="left" vertical="center" wrapText="1" shrinkToFit="1"/>
      <protection hidden="1"/>
    </xf>
    <xf numFmtId="0" fontId="6" fillId="0" borderId="315" xfId="0" applyFont="1" applyBorder="1" applyAlignment="1" applyProtection="1">
      <alignment horizontal="left" vertical="center" wrapText="1" shrinkToFit="1"/>
      <protection hidden="1"/>
    </xf>
    <xf numFmtId="0" fontId="6" fillId="0" borderId="0" xfId="0" applyFont="1" applyAlignment="1" applyProtection="1">
      <alignment horizontal="left" vertical="center" wrapText="1" shrinkToFit="1"/>
      <protection hidden="1"/>
    </xf>
    <xf numFmtId="0" fontId="6" fillId="0" borderId="17" xfId="0" applyFont="1" applyBorder="1" applyAlignment="1" applyProtection="1">
      <alignment horizontal="left" vertical="center" wrapText="1" shrinkToFit="1"/>
      <protection hidden="1"/>
    </xf>
    <xf numFmtId="0" fontId="6" fillId="0" borderId="323" xfId="0" applyFont="1" applyBorder="1" applyAlignment="1" applyProtection="1">
      <alignment horizontal="left" vertical="center" wrapText="1" indent="1" shrinkToFit="1"/>
      <protection hidden="1"/>
    </xf>
    <xf numFmtId="0" fontId="6" fillId="0" borderId="243" xfId="0" applyFont="1" applyBorder="1" applyAlignment="1" applyProtection="1">
      <alignment horizontal="left" vertical="center" wrapText="1" indent="1" shrinkToFit="1"/>
      <protection hidden="1"/>
    </xf>
    <xf numFmtId="0" fontId="6" fillId="0" borderId="315" xfId="0" applyFont="1" applyBorder="1" applyAlignment="1" applyProtection="1">
      <alignment horizontal="left" vertical="center" wrapText="1" indent="1" shrinkToFit="1"/>
      <protection hidden="1"/>
    </xf>
    <xf numFmtId="0" fontId="6" fillId="0" borderId="219" xfId="0" applyFont="1" applyBorder="1" applyAlignment="1" applyProtection="1">
      <alignment horizontal="left" vertical="center" wrapText="1" indent="1" shrinkToFit="1"/>
      <protection hidden="1"/>
    </xf>
    <xf numFmtId="0" fontId="6" fillId="0" borderId="52" xfId="0" applyFont="1" applyBorder="1" applyAlignment="1" applyProtection="1">
      <alignment horizontal="left" vertical="center" wrapText="1" indent="1" shrinkToFit="1"/>
      <protection hidden="1"/>
    </xf>
    <xf numFmtId="0" fontId="6" fillId="0" borderId="33" xfId="0" applyFont="1" applyBorder="1" applyAlignment="1" applyProtection="1">
      <alignment horizontal="left" vertical="center" wrapText="1" indent="1" shrinkToFit="1"/>
      <protection hidden="1"/>
    </xf>
    <xf numFmtId="0" fontId="6" fillId="0" borderId="52" xfId="0" applyFont="1" applyBorder="1" applyAlignment="1" applyProtection="1">
      <alignment horizontal="left" vertical="center" indent="1" shrinkToFit="1"/>
      <protection hidden="1"/>
    </xf>
    <xf numFmtId="0" fontId="6" fillId="0" borderId="33" xfId="0" applyFont="1" applyBorder="1" applyAlignment="1" applyProtection="1">
      <alignment horizontal="left" vertical="center" indent="1" shrinkToFit="1"/>
      <protection hidden="1"/>
    </xf>
    <xf numFmtId="0" fontId="6" fillId="0" borderId="218" xfId="0" applyFont="1" applyBorder="1" applyAlignment="1" applyProtection="1">
      <alignment horizontal="left" vertical="center" indent="1" shrinkToFit="1"/>
      <protection hidden="1"/>
    </xf>
    <xf numFmtId="0" fontId="6" fillId="0" borderId="28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23" fillId="8" borderId="288" xfId="0" applyFont="1" applyFill="1" applyBorder="1" applyAlignment="1" applyProtection="1">
      <alignment horizontal="distributed" vertical="center" indent="1"/>
      <protection hidden="1"/>
    </xf>
    <xf numFmtId="0" fontId="23" fillId="8" borderId="282" xfId="0" applyFont="1" applyFill="1" applyBorder="1" applyAlignment="1" applyProtection="1">
      <alignment horizontal="distributed" vertical="center" indent="1"/>
      <protection hidden="1"/>
    </xf>
    <xf numFmtId="0" fontId="7" fillId="0" borderId="18" xfId="0" applyFont="1" applyBorder="1" applyAlignment="1" applyProtection="1">
      <alignment horizontal="left" vertical="center" indent="1" shrinkToFit="1"/>
      <protection hidden="1"/>
    </xf>
    <xf numFmtId="0" fontId="7" fillId="0" borderId="19" xfId="0" applyFont="1" applyBorder="1" applyAlignment="1" applyProtection="1">
      <alignment horizontal="left" vertical="center" indent="1" shrinkToFit="1"/>
      <protection hidden="1"/>
    </xf>
    <xf numFmtId="0" fontId="20" fillId="8" borderId="241" xfId="0" applyFont="1" applyFill="1" applyBorder="1" applyAlignment="1" applyProtection="1">
      <alignment horizontal="distributed" vertical="center" shrinkToFit="1"/>
      <protection hidden="1"/>
    </xf>
    <xf numFmtId="0" fontId="6" fillId="0" borderId="428" xfId="0" applyFont="1" applyBorder="1" applyAlignment="1" applyProtection="1">
      <alignment horizontal="center" vertical="center" wrapText="1"/>
      <protection hidden="1"/>
    </xf>
    <xf numFmtId="0" fontId="6" fillId="0" borderId="283" xfId="0" applyFont="1" applyBorder="1" applyAlignment="1" applyProtection="1">
      <alignment horizontal="center" vertical="center" wrapText="1"/>
      <protection hidden="1"/>
    </xf>
    <xf numFmtId="0" fontId="23" fillId="8" borderId="339" xfId="0" applyFont="1" applyFill="1" applyBorder="1" applyAlignment="1" applyProtection="1">
      <alignment horizontal="distributed" vertical="center" indent="1" shrinkToFit="1"/>
      <protection hidden="1"/>
    </xf>
    <xf numFmtId="0" fontId="23" fillId="8" borderId="282" xfId="0" applyFont="1" applyFill="1" applyBorder="1" applyAlignment="1" applyProtection="1">
      <alignment horizontal="distributed" vertical="center" indent="1" shrinkToFit="1"/>
      <protection hidden="1"/>
    </xf>
    <xf numFmtId="0" fontId="20" fillId="8" borderId="321" xfId="0" applyFont="1" applyFill="1" applyBorder="1" applyAlignment="1" applyProtection="1">
      <alignment horizontal="distributed" vertical="center"/>
      <protection hidden="1"/>
    </xf>
    <xf numFmtId="0" fontId="20" fillId="8" borderId="29" xfId="0" applyFont="1" applyFill="1" applyBorder="1" applyAlignment="1" applyProtection="1">
      <alignment horizontal="distributed" vertical="center"/>
      <protection hidden="1"/>
    </xf>
    <xf numFmtId="0" fontId="7" fillId="0" borderId="219" xfId="0" applyFont="1" applyBorder="1" applyAlignment="1" applyProtection="1">
      <alignment horizontal="left" vertical="center" wrapText="1" indent="1"/>
      <protection hidden="1"/>
    </xf>
    <xf numFmtId="0" fontId="7" fillId="0" borderId="52" xfId="0" applyFont="1" applyBorder="1" applyAlignment="1" applyProtection="1">
      <alignment horizontal="left" vertical="center" wrapText="1" indent="1"/>
      <protection hidden="1"/>
    </xf>
    <xf numFmtId="0" fontId="7" fillId="0" borderId="33" xfId="0" applyFont="1" applyBorder="1" applyAlignment="1" applyProtection="1">
      <alignment horizontal="left" vertical="center" wrapText="1" indent="1"/>
      <protection hidden="1"/>
    </xf>
    <xf numFmtId="0" fontId="7" fillId="0" borderId="159" xfId="0" applyFont="1" applyBorder="1" applyAlignment="1" applyProtection="1">
      <alignment horizontal="left" vertical="center" indent="1" shrinkToFit="1"/>
      <protection hidden="1"/>
    </xf>
    <xf numFmtId="0" fontId="7" fillId="0" borderId="311" xfId="0" applyFont="1" applyBorder="1" applyAlignment="1" applyProtection="1">
      <alignment horizontal="left" vertical="center" indent="1" shrinkToFit="1"/>
      <protection hidden="1"/>
    </xf>
    <xf numFmtId="0" fontId="6" fillId="0" borderId="246" xfId="1" applyNumberFormat="1" applyFont="1" applyBorder="1" applyAlignment="1" applyProtection="1">
      <alignment horizontal="left" vertical="center" indent="1" shrinkToFit="1"/>
      <protection hidden="1"/>
    </xf>
    <xf numFmtId="0" fontId="6" fillId="0" borderId="159" xfId="1" applyNumberFormat="1" applyFont="1" applyBorder="1" applyAlignment="1" applyProtection="1">
      <alignment horizontal="left" vertical="center" indent="1" shrinkToFit="1"/>
      <protection hidden="1"/>
    </xf>
    <xf numFmtId="0" fontId="6" fillId="0" borderId="311" xfId="1" applyNumberFormat="1" applyFont="1" applyBorder="1" applyAlignment="1" applyProtection="1">
      <alignment horizontal="left" vertical="center" indent="1" shrinkToFit="1"/>
      <protection hidden="1"/>
    </xf>
    <xf numFmtId="0" fontId="6" fillId="0" borderId="29" xfId="0" applyFont="1" applyBorder="1" applyAlignment="1" applyProtection="1">
      <alignment horizontal="center" vertical="center" wrapText="1" shrinkToFit="1"/>
      <protection hidden="1"/>
    </xf>
    <xf numFmtId="0" fontId="6" fillId="0" borderId="178" xfId="0" applyFont="1" applyBorder="1" applyAlignment="1" applyProtection="1">
      <alignment horizontal="center" vertical="center" wrapText="1" shrinkToFit="1"/>
      <protection hidden="1"/>
    </xf>
    <xf numFmtId="0" fontId="6" fillId="0" borderId="320" xfId="0" applyFont="1" applyBorder="1" applyAlignment="1" applyProtection="1">
      <alignment horizontal="center" vertical="center" wrapText="1" shrinkToFit="1"/>
      <protection hidden="1"/>
    </xf>
    <xf numFmtId="0" fontId="6" fillId="0" borderId="301" xfId="0" applyFont="1" applyBorder="1" applyAlignment="1" applyProtection="1">
      <alignment horizontal="center" vertical="center" wrapText="1" shrinkToFit="1"/>
      <protection hidden="1"/>
    </xf>
    <xf numFmtId="0" fontId="6" fillId="0" borderId="37" xfId="0" applyFont="1" applyBorder="1" applyAlignment="1" applyProtection="1">
      <alignment horizontal="center" vertical="center" wrapText="1" shrinkToFit="1"/>
      <protection hidden="1"/>
    </xf>
    <xf numFmtId="0" fontId="6" fillId="0" borderId="47" xfId="0" applyFont="1" applyBorder="1" applyAlignment="1" applyProtection="1">
      <alignment horizontal="left" vertical="center" indent="1" shrinkToFit="1"/>
      <protection hidden="1"/>
    </xf>
    <xf numFmtId="0" fontId="6" fillId="0" borderId="49" xfId="0" applyFont="1" applyBorder="1" applyAlignment="1" applyProtection="1">
      <alignment horizontal="left" vertical="center" indent="1" shrinkToFit="1"/>
      <protection hidden="1"/>
    </xf>
    <xf numFmtId="0" fontId="6" fillId="0" borderId="27" xfId="0" applyFont="1" applyBorder="1" applyAlignment="1" applyProtection="1">
      <alignment horizontal="left" vertical="center" indent="1" shrinkToFit="1"/>
      <protection hidden="1"/>
    </xf>
    <xf numFmtId="0" fontId="6" fillId="0" borderId="28" xfId="0" applyFont="1" applyBorder="1" applyAlignment="1" applyProtection="1">
      <alignment horizontal="left" vertical="center" indent="1" shrinkToFit="1"/>
      <protection hidden="1"/>
    </xf>
    <xf numFmtId="0" fontId="6" fillId="0" borderId="26" xfId="0" applyFont="1" applyBorder="1" applyAlignment="1" applyProtection="1">
      <alignment horizontal="left" vertical="center" indent="1" shrinkToFit="1"/>
      <protection hidden="1"/>
    </xf>
    <xf numFmtId="0" fontId="6" fillId="0" borderId="25" xfId="0" applyFont="1" applyBorder="1" applyAlignment="1" applyProtection="1">
      <alignment horizontal="left" vertical="center" indent="1" shrinkToFit="1"/>
      <protection hidden="1"/>
    </xf>
    <xf numFmtId="0" fontId="6" fillId="0" borderId="159" xfId="0" applyFont="1" applyBorder="1" applyAlignment="1" applyProtection="1">
      <alignment horizontal="left" vertical="center" wrapText="1" indent="1" shrinkToFit="1"/>
      <protection hidden="1"/>
    </xf>
    <xf numFmtId="0" fontId="6" fillId="0" borderId="269" xfId="0" applyFont="1" applyBorder="1" applyAlignment="1" applyProtection="1">
      <alignment horizontal="left" vertical="center" wrapText="1" indent="1" shrinkToFit="1"/>
      <protection hidden="1"/>
    </xf>
    <xf numFmtId="0" fontId="6" fillId="0" borderId="246" xfId="0" applyFont="1" applyBorder="1" applyAlignment="1" applyProtection="1">
      <alignment horizontal="left" vertical="center" wrapText="1" indent="1" shrinkToFit="1"/>
      <protection hidden="1"/>
    </xf>
    <xf numFmtId="0" fontId="6" fillId="0" borderId="311" xfId="0" applyFont="1" applyBorder="1" applyAlignment="1" applyProtection="1">
      <alignment horizontal="left" vertical="center" wrapText="1" indent="1" shrinkToFit="1"/>
      <protection hidden="1"/>
    </xf>
    <xf numFmtId="0" fontId="6" fillId="0" borderId="46" xfId="0" applyFont="1" applyBorder="1" applyAlignment="1" applyProtection="1">
      <alignment horizontal="left" vertical="center" indent="1" shrinkToFit="1"/>
      <protection hidden="1"/>
    </xf>
    <xf numFmtId="0" fontId="6" fillId="0" borderId="222" xfId="0" applyFont="1" applyBorder="1" applyAlignment="1" applyProtection="1">
      <alignment horizontal="left" vertical="center" indent="1" shrinkToFit="1"/>
      <protection hidden="1"/>
    </xf>
    <xf numFmtId="0" fontId="6" fillId="0" borderId="37" xfId="0" applyFont="1" applyBorder="1" applyAlignment="1" applyProtection="1">
      <alignment horizontal="left" vertical="center" indent="1" shrinkToFit="1"/>
      <protection hidden="1"/>
    </xf>
    <xf numFmtId="0" fontId="6" fillId="0" borderId="38" xfId="0" applyFont="1" applyBorder="1" applyAlignment="1" applyProtection="1">
      <alignment horizontal="left" vertical="center" indent="1" shrinkToFit="1"/>
      <protection hidden="1"/>
    </xf>
    <xf numFmtId="0" fontId="6" fillId="0" borderId="8" xfId="0" applyFont="1" applyBorder="1" applyAlignment="1" applyProtection="1">
      <alignment horizontal="left" vertical="center" indent="1" shrinkToFit="1"/>
      <protection hidden="1"/>
    </xf>
    <xf numFmtId="0" fontId="6" fillId="0" borderId="12" xfId="0" applyFont="1" applyBorder="1" applyAlignment="1" applyProtection="1">
      <alignment horizontal="left" vertical="center" indent="1" shrinkToFit="1"/>
      <protection hidden="1"/>
    </xf>
    <xf numFmtId="0" fontId="6" fillId="0" borderId="231" xfId="0" applyFont="1" applyBorder="1" applyAlignment="1" applyProtection="1">
      <alignment horizontal="left" vertical="center" wrapText="1" indent="1" shrinkToFit="1"/>
      <protection hidden="1"/>
    </xf>
    <xf numFmtId="0" fontId="6" fillId="0" borderId="310" xfId="0" applyFont="1" applyBorder="1" applyAlignment="1" applyProtection="1">
      <alignment horizontal="left" vertical="center" wrapText="1" indent="1" shrinkToFit="1"/>
      <protection hidden="1"/>
    </xf>
    <xf numFmtId="178" fontId="6" fillId="0" borderId="231" xfId="0" applyNumberFormat="1" applyFont="1" applyBorder="1" applyAlignment="1" applyProtection="1">
      <alignment horizontal="left" vertical="center" indent="1" shrinkToFit="1"/>
      <protection hidden="1"/>
    </xf>
    <xf numFmtId="178" fontId="6" fillId="0" borderId="233" xfId="0" applyNumberFormat="1" applyFont="1" applyBorder="1" applyAlignment="1" applyProtection="1">
      <alignment horizontal="left" vertical="center" indent="1" shrinkToFit="1"/>
      <protection hidden="1"/>
    </xf>
    <xf numFmtId="0" fontId="6" fillId="0" borderId="234" xfId="0" applyFont="1" applyBorder="1" applyAlignment="1" applyProtection="1">
      <alignment horizontal="left" vertical="center" wrapText="1" indent="1" shrinkToFit="1"/>
      <protection hidden="1"/>
    </xf>
    <xf numFmtId="0" fontId="6" fillId="0" borderId="45" xfId="0" applyFont="1" applyBorder="1" applyAlignment="1" applyProtection="1">
      <alignment horizontal="left" vertical="center" wrapText="1" indent="1" shrinkToFit="1"/>
      <protection hidden="1"/>
    </xf>
    <xf numFmtId="0" fontId="6" fillId="0" borderId="284" xfId="0" applyFont="1" applyBorder="1" applyAlignment="1" applyProtection="1">
      <alignment horizontal="left" vertical="center" wrapText="1" indent="1" shrinkToFit="1"/>
      <protection hidden="1"/>
    </xf>
    <xf numFmtId="0" fontId="6" fillId="0" borderId="296" xfId="0" applyFont="1" applyBorder="1" applyAlignment="1" applyProtection="1">
      <alignment horizontal="left" vertical="center" indent="1" shrinkToFit="1"/>
      <protection hidden="1"/>
    </xf>
    <xf numFmtId="0" fontId="6" fillId="0" borderId="297" xfId="0" applyFont="1" applyBorder="1" applyAlignment="1" applyProtection="1">
      <alignment horizontal="left" vertical="center" indent="1" shrinkToFit="1"/>
      <protection hidden="1"/>
    </xf>
    <xf numFmtId="0" fontId="6" fillId="0" borderId="298" xfId="0" applyFont="1" applyBorder="1" applyAlignment="1" applyProtection="1">
      <alignment horizontal="left" vertical="center" indent="1" shrinkToFit="1"/>
      <protection hidden="1"/>
    </xf>
    <xf numFmtId="178" fontId="6" fillId="0" borderId="45" xfId="0" applyNumberFormat="1" applyFont="1" applyBorder="1" applyAlignment="1" applyProtection="1">
      <alignment horizontal="left" vertical="center" indent="1" shrinkToFit="1"/>
      <protection hidden="1"/>
    </xf>
    <xf numFmtId="178" fontId="6" fillId="0" borderId="284" xfId="0" applyNumberFormat="1" applyFont="1" applyBorder="1" applyAlignment="1" applyProtection="1">
      <alignment horizontal="left" vertical="center" indent="1" shrinkToFit="1"/>
      <protection hidden="1"/>
    </xf>
    <xf numFmtId="0" fontId="6" fillId="0" borderId="274" xfId="0" applyFont="1" applyBorder="1" applyAlignment="1" applyProtection="1">
      <alignment horizontal="left" vertical="center" indent="1" shrinkToFit="1"/>
      <protection hidden="1"/>
    </xf>
    <xf numFmtId="0" fontId="20" fillId="8" borderId="234" xfId="0" applyFont="1" applyFill="1" applyBorder="1" applyAlignment="1" applyProtection="1">
      <alignment horizontal="distributed" vertical="center"/>
      <protection hidden="1"/>
    </xf>
    <xf numFmtId="0" fontId="20" fillId="8" borderId="45" xfId="0" applyFont="1" applyFill="1" applyBorder="1" applyAlignment="1" applyProtection="1">
      <alignment horizontal="distributed" vertical="center"/>
      <protection hidden="1"/>
    </xf>
    <xf numFmtId="0" fontId="20" fillId="8" borderId="223" xfId="0" applyFont="1" applyFill="1" applyBorder="1" applyAlignment="1" applyProtection="1">
      <alignment horizontal="distributed" vertical="center"/>
      <protection hidden="1"/>
    </xf>
    <xf numFmtId="0" fontId="20" fillId="8" borderId="30" xfId="0" applyFont="1" applyFill="1" applyBorder="1" applyAlignment="1" applyProtection="1">
      <alignment horizontal="distributed" vertical="center"/>
      <protection hidden="1"/>
    </xf>
    <xf numFmtId="0" fontId="20" fillId="8" borderId="232" xfId="0" applyFont="1" applyFill="1" applyBorder="1" applyAlignment="1" applyProtection="1">
      <alignment horizontal="distributed" vertical="center"/>
      <protection hidden="1"/>
    </xf>
    <xf numFmtId="0" fontId="20" fillId="8" borderId="233" xfId="0" applyFont="1" applyFill="1" applyBorder="1" applyAlignment="1" applyProtection="1">
      <alignment horizontal="distributed" vertical="center"/>
      <protection hidden="1"/>
    </xf>
    <xf numFmtId="0" fontId="22" fillId="8" borderId="239" xfId="0" applyFont="1" applyFill="1" applyBorder="1" applyAlignment="1" applyProtection="1">
      <alignment horizontal="distributed" vertical="center"/>
      <protection hidden="1"/>
    </xf>
    <xf numFmtId="0" fontId="22" fillId="8" borderId="243" xfId="0" applyFont="1" applyFill="1" applyBorder="1" applyAlignment="1" applyProtection="1">
      <alignment horizontal="distributed" vertical="center"/>
      <protection hidden="1"/>
    </xf>
    <xf numFmtId="0" fontId="22" fillId="8" borderId="241" xfId="0" applyFont="1" applyFill="1" applyBorder="1" applyAlignment="1" applyProtection="1">
      <alignment horizontal="distributed" vertical="center"/>
      <protection hidden="1"/>
    </xf>
    <xf numFmtId="0" fontId="22" fillId="8" borderId="52" xfId="0" applyFont="1" applyFill="1" applyBorder="1" applyAlignment="1" applyProtection="1">
      <alignment horizontal="distributed" vertical="center"/>
      <protection hidden="1"/>
    </xf>
    <xf numFmtId="0" fontId="6" fillId="0" borderId="312" xfId="0" applyFont="1" applyBorder="1" applyAlignment="1" applyProtection="1">
      <alignment horizontal="left" vertical="center" shrinkToFit="1"/>
      <protection hidden="1"/>
    </xf>
    <xf numFmtId="0" fontId="6" fillId="0" borderId="231" xfId="0" applyFont="1" applyBorder="1" applyAlignment="1" applyProtection="1">
      <alignment horizontal="left" vertical="center" shrinkToFit="1"/>
      <protection hidden="1"/>
    </xf>
    <xf numFmtId="0" fontId="6" fillId="0" borderId="310" xfId="0" applyFont="1" applyBorder="1" applyAlignment="1" applyProtection="1">
      <alignment horizontal="left" vertical="center" shrinkToFit="1"/>
      <protection hidden="1"/>
    </xf>
    <xf numFmtId="189" fontId="6" fillId="0" borderId="246" xfId="0" applyNumberFormat="1" applyFont="1" applyBorder="1" applyAlignment="1" applyProtection="1">
      <alignment horizontal="left" vertical="center" wrapText="1" indent="1" shrinkToFit="1"/>
      <protection hidden="1"/>
    </xf>
    <xf numFmtId="189" fontId="6" fillId="0" borderId="159" xfId="0" applyNumberFormat="1" applyFont="1" applyBorder="1" applyAlignment="1" applyProtection="1">
      <alignment horizontal="left" vertical="center" wrapText="1" indent="1" shrinkToFit="1"/>
      <protection hidden="1"/>
    </xf>
    <xf numFmtId="189" fontId="6" fillId="0" borderId="311" xfId="0" applyNumberFormat="1" applyFont="1" applyBorder="1" applyAlignment="1" applyProtection="1">
      <alignment horizontal="left" vertical="center" wrapText="1" indent="1" shrinkToFit="1"/>
      <protection hidden="1"/>
    </xf>
    <xf numFmtId="0" fontId="20" fillId="8" borderId="327" xfId="0" applyFont="1" applyFill="1" applyBorder="1" applyAlignment="1" applyProtection="1">
      <alignment horizontal="distributed" vertical="center"/>
      <protection hidden="1"/>
    </xf>
    <xf numFmtId="0" fontId="20" fillId="8" borderId="257" xfId="0" applyFont="1" applyFill="1" applyBorder="1" applyAlignment="1" applyProtection="1">
      <alignment horizontal="distributed" vertical="center"/>
      <protection hidden="1"/>
    </xf>
    <xf numFmtId="190" fontId="6" fillId="0" borderId="246" xfId="0" applyNumberFormat="1" applyFont="1" applyBorder="1" applyAlignment="1" applyProtection="1">
      <alignment horizontal="left" vertical="center" wrapText="1" indent="1" shrinkToFit="1"/>
      <protection hidden="1"/>
    </xf>
    <xf numFmtId="190" fontId="6" fillId="0" borderId="311" xfId="0" applyNumberFormat="1" applyFont="1" applyBorder="1" applyAlignment="1" applyProtection="1">
      <alignment horizontal="left" vertical="center" wrapText="1" indent="1" shrinkToFit="1"/>
      <protection hidden="1"/>
    </xf>
    <xf numFmtId="0" fontId="20" fillId="8" borderId="146" xfId="0" applyFont="1" applyFill="1" applyBorder="1" applyAlignment="1" applyProtection="1">
      <alignment horizontal="center" vertical="top" textRotation="255" indent="2"/>
      <protection hidden="1"/>
    </xf>
    <xf numFmtId="0" fontId="20" fillId="8" borderId="147" xfId="0" applyFont="1" applyFill="1" applyBorder="1" applyAlignment="1" applyProtection="1">
      <alignment horizontal="center" vertical="top" textRotation="255" indent="2"/>
      <protection hidden="1"/>
    </xf>
    <xf numFmtId="0" fontId="20" fillId="8" borderId="148" xfId="0" applyFont="1" applyFill="1" applyBorder="1" applyAlignment="1" applyProtection="1">
      <alignment horizontal="center" vertical="top" textRotation="255" indent="2"/>
      <protection hidden="1"/>
    </xf>
    <xf numFmtId="0" fontId="20" fillId="8" borderId="248" xfId="0" applyFont="1" applyFill="1" applyBorder="1" applyAlignment="1" applyProtection="1">
      <alignment horizontal="distributed" vertical="center" shrinkToFit="1"/>
      <protection hidden="1"/>
    </xf>
    <xf numFmtId="0" fontId="20" fillId="8" borderId="249" xfId="0" applyFont="1" applyFill="1" applyBorder="1" applyAlignment="1" applyProtection="1">
      <alignment horizontal="distributed" vertical="center" shrinkToFit="1"/>
      <protection hidden="1"/>
    </xf>
    <xf numFmtId="0" fontId="20" fillId="8" borderId="230" xfId="0" applyFont="1" applyFill="1" applyBorder="1" applyAlignment="1" applyProtection="1">
      <alignment horizontal="distributed" vertical="center" shrinkToFit="1"/>
      <protection hidden="1"/>
    </xf>
    <xf numFmtId="0" fontId="20" fillId="8" borderId="250" xfId="0" applyFont="1" applyFill="1" applyBorder="1" applyAlignment="1" applyProtection="1">
      <alignment horizontal="distributed" vertical="center" shrinkToFit="1"/>
      <protection hidden="1"/>
    </xf>
    <xf numFmtId="0" fontId="20" fillId="8" borderId="251" xfId="0" applyFont="1" applyFill="1" applyBorder="1" applyAlignment="1" applyProtection="1">
      <alignment horizontal="distributed" vertical="center" shrinkToFit="1"/>
      <protection hidden="1"/>
    </xf>
    <xf numFmtId="0" fontId="20" fillId="8" borderId="252" xfId="0" applyFont="1" applyFill="1" applyBorder="1" applyAlignment="1" applyProtection="1">
      <alignment horizontal="distributed" vertical="center" shrinkToFit="1"/>
      <protection hidden="1"/>
    </xf>
    <xf numFmtId="0" fontId="20" fillId="8" borderId="229" xfId="0" applyFont="1" applyFill="1" applyBorder="1" applyAlignment="1" applyProtection="1">
      <alignment horizontal="distributed" vertical="center" shrinkToFit="1"/>
      <protection hidden="1"/>
    </xf>
    <xf numFmtId="0" fontId="20" fillId="8" borderId="253" xfId="0" applyFont="1" applyFill="1" applyBorder="1" applyAlignment="1" applyProtection="1">
      <alignment horizontal="distributed" vertical="center" shrinkToFit="1"/>
      <protection hidden="1"/>
    </xf>
    <xf numFmtId="0" fontId="20" fillId="8" borderId="179" xfId="0" applyFont="1" applyFill="1" applyBorder="1" applyAlignment="1" applyProtection="1">
      <alignment horizontal="distributed" vertical="center" shrinkToFit="1"/>
      <protection hidden="1"/>
    </xf>
    <xf numFmtId="0" fontId="20" fillId="8" borderId="254" xfId="0" applyFont="1" applyFill="1" applyBorder="1" applyAlignment="1" applyProtection="1">
      <alignment horizontal="distributed" vertical="center" shrinkToFit="1"/>
      <protection hidden="1"/>
    </xf>
    <xf numFmtId="0" fontId="20" fillId="8" borderId="342" xfId="0" applyFont="1" applyFill="1" applyBorder="1" applyAlignment="1" applyProtection="1">
      <alignment horizontal="distributed" vertical="center" shrinkToFit="1"/>
      <protection hidden="1"/>
    </xf>
    <xf numFmtId="0" fontId="20" fillId="8" borderId="259" xfId="0" applyFont="1" applyFill="1" applyBorder="1" applyAlignment="1" applyProtection="1">
      <alignment horizontal="distributed" vertical="center" shrinkToFit="1"/>
      <protection hidden="1"/>
    </xf>
    <xf numFmtId="0" fontId="20" fillId="8" borderId="237" xfId="0" applyFont="1" applyFill="1" applyBorder="1" applyAlignment="1" applyProtection="1">
      <alignment horizontal="distributed" vertical="center"/>
      <protection hidden="1"/>
    </xf>
    <xf numFmtId="0" fontId="20" fillId="8" borderId="235" xfId="0" applyFont="1" applyFill="1" applyBorder="1" applyAlignment="1" applyProtection="1">
      <alignment horizontal="distributed" vertical="center"/>
      <protection hidden="1"/>
    </xf>
    <xf numFmtId="0" fontId="20" fillId="8" borderId="263" xfId="0" applyFont="1" applyFill="1" applyBorder="1" applyAlignment="1" applyProtection="1">
      <alignment horizontal="distributed" vertical="center"/>
      <protection hidden="1"/>
    </xf>
    <xf numFmtId="0" fontId="20" fillId="8" borderId="232" xfId="0" applyFont="1" applyFill="1" applyBorder="1" applyAlignment="1" applyProtection="1">
      <alignment horizontal="distributed" vertical="center" shrinkToFit="1"/>
      <protection hidden="1"/>
    </xf>
    <xf numFmtId="0" fontId="20" fillId="8" borderId="233" xfId="0" applyFont="1" applyFill="1" applyBorder="1" applyAlignment="1" applyProtection="1">
      <alignment horizontal="distributed" vertical="center" shrinkToFit="1"/>
      <protection hidden="1"/>
    </xf>
    <xf numFmtId="0" fontId="20" fillId="8" borderId="234" xfId="0" applyFont="1" applyFill="1" applyBorder="1" applyAlignment="1" applyProtection="1">
      <alignment horizontal="distributed" vertical="center" wrapText="1" shrinkToFit="1"/>
      <protection hidden="1"/>
    </xf>
    <xf numFmtId="0" fontId="20" fillId="8" borderId="296" xfId="0" applyFont="1" applyFill="1" applyBorder="1" applyAlignment="1" applyProtection="1">
      <alignment horizontal="distributed" vertical="center" shrinkToFit="1"/>
      <protection hidden="1"/>
    </xf>
    <xf numFmtId="0" fontId="20" fillId="8" borderId="297" xfId="0" applyFont="1" applyFill="1" applyBorder="1" applyAlignment="1" applyProtection="1">
      <alignment horizontal="distributed" vertical="center" shrinkToFit="1"/>
      <protection hidden="1"/>
    </xf>
    <xf numFmtId="0" fontId="20" fillId="8" borderId="45" xfId="0" applyFont="1" applyFill="1" applyBorder="1" applyAlignment="1" applyProtection="1">
      <alignment horizontal="distributed" vertical="center" shrinkToFit="1"/>
      <protection hidden="1"/>
    </xf>
    <xf numFmtId="0" fontId="6" fillId="0" borderId="271" xfId="0" applyFont="1" applyBorder="1" applyAlignment="1" applyProtection="1">
      <alignment horizontal="left" vertical="center" wrapText="1" indent="1" shrinkToFit="1"/>
      <protection hidden="1"/>
    </xf>
    <xf numFmtId="0" fontId="6" fillId="0" borderId="244" xfId="0" applyFont="1" applyBorder="1" applyAlignment="1" applyProtection="1">
      <alignment horizontal="left" vertical="center" wrapText="1" indent="1" shrinkToFit="1"/>
      <protection hidden="1"/>
    </xf>
    <xf numFmtId="0" fontId="6" fillId="0" borderId="241" xfId="0" applyFont="1" applyBorder="1" applyAlignment="1" applyProtection="1">
      <alignment horizontal="left" vertical="center" wrapText="1" indent="1"/>
      <protection hidden="1"/>
    </xf>
    <xf numFmtId="0" fontId="6" fillId="0" borderId="52" xfId="0" applyFont="1" applyBorder="1" applyAlignment="1" applyProtection="1">
      <alignment horizontal="left" vertical="center" wrapText="1" indent="1"/>
      <protection hidden="1"/>
    </xf>
    <xf numFmtId="184" fontId="6" fillId="0" borderId="9" xfId="0" applyNumberFormat="1" applyFont="1" applyBorder="1" applyAlignment="1" applyProtection="1">
      <alignment horizontal="left" vertical="center" indent="1" shrinkToFit="1"/>
      <protection hidden="1"/>
    </xf>
    <xf numFmtId="184" fontId="6" fillId="0" borderId="10" xfId="0" applyNumberFormat="1" applyFont="1" applyBorder="1" applyAlignment="1" applyProtection="1">
      <alignment horizontal="left" vertical="center" indent="1" shrinkToFit="1"/>
      <protection hidden="1"/>
    </xf>
    <xf numFmtId="0" fontId="6" fillId="0" borderId="247" xfId="0" applyFont="1" applyBorder="1" applyAlignment="1" applyProtection="1">
      <alignment horizontal="left" vertical="center" indent="1" shrinkToFit="1"/>
      <protection hidden="1"/>
    </xf>
    <xf numFmtId="0" fontId="6" fillId="0" borderId="302" xfId="0" applyFont="1" applyBorder="1" applyAlignment="1" applyProtection="1">
      <alignment horizontal="left" vertical="center" indent="1" shrinkToFit="1"/>
      <protection hidden="1"/>
    </xf>
    <xf numFmtId="0" fontId="6" fillId="0" borderId="203" xfId="0" applyFont="1" applyBorder="1" applyAlignment="1" applyProtection="1">
      <alignment horizontal="left" vertical="center" indent="1" shrinkToFit="1"/>
      <protection hidden="1"/>
    </xf>
    <xf numFmtId="0" fontId="6" fillId="0" borderId="340" xfId="0" applyFont="1" applyBorder="1" applyAlignment="1" applyProtection="1">
      <alignment horizontal="left" vertical="center" indent="1" shrinkToFit="1"/>
      <protection hidden="1"/>
    </xf>
    <xf numFmtId="0" fontId="6" fillId="0" borderId="304" xfId="0" applyFont="1" applyBorder="1" applyAlignment="1" applyProtection="1">
      <alignment horizontal="left" vertical="center" indent="1" shrinkToFit="1"/>
      <protection hidden="1"/>
    </xf>
    <xf numFmtId="0" fontId="6" fillId="0" borderId="91" xfId="0" applyFont="1" applyBorder="1" applyAlignment="1" applyProtection="1">
      <alignment horizontal="left" vertical="center" indent="1" shrinkToFit="1"/>
      <protection hidden="1"/>
    </xf>
    <xf numFmtId="0" fontId="6" fillId="0" borderId="305" xfId="0" applyFont="1" applyBorder="1" applyAlignment="1" applyProtection="1">
      <alignment horizontal="center" vertical="center"/>
      <protection hidden="1"/>
    </xf>
    <xf numFmtId="0" fontId="6" fillId="0" borderId="306" xfId="0" applyFont="1" applyBorder="1" applyAlignment="1" applyProtection="1">
      <alignment horizontal="center" vertical="center"/>
      <protection hidden="1"/>
    </xf>
    <xf numFmtId="0" fontId="6" fillId="0" borderId="365" xfId="0" applyFont="1" applyBorder="1" applyAlignment="1" applyProtection="1">
      <alignment horizontal="center" vertical="center"/>
      <protection hidden="1"/>
    </xf>
    <xf numFmtId="0" fontId="6" fillId="0" borderId="320" xfId="0" applyFont="1" applyBorder="1" applyAlignment="1" applyProtection="1">
      <alignment horizontal="left" vertical="center" wrapText="1" indent="1" shrinkToFit="1"/>
      <protection hidden="1"/>
    </xf>
    <xf numFmtId="0" fontId="6" fillId="0" borderId="38" xfId="0" applyFont="1" applyBorder="1" applyAlignment="1" applyProtection="1">
      <alignment horizontal="left" vertical="center" wrapText="1" indent="1" shrinkToFit="1"/>
      <protection hidden="1"/>
    </xf>
    <xf numFmtId="0" fontId="6" fillId="0" borderId="18" xfId="0" applyFont="1" applyBorder="1" applyAlignment="1" applyProtection="1">
      <alignment horizontal="left" vertical="center" indent="1" shrinkToFit="1"/>
      <protection hidden="1"/>
    </xf>
    <xf numFmtId="0" fontId="6" fillId="0" borderId="19" xfId="0" applyFont="1" applyBorder="1" applyAlignment="1" applyProtection="1">
      <alignment horizontal="left" vertical="center" indent="1" shrinkToFit="1"/>
      <protection hidden="1"/>
    </xf>
    <xf numFmtId="0" fontId="23" fillId="8" borderId="246" xfId="0" applyFont="1" applyFill="1" applyBorder="1" applyAlignment="1" applyProtection="1">
      <alignment horizontal="distributed" vertical="center" indent="1" shrinkToFit="1"/>
      <protection hidden="1"/>
    </xf>
    <xf numFmtId="0" fontId="23" fillId="8" borderId="269" xfId="0" applyFont="1" applyFill="1" applyBorder="1" applyAlignment="1" applyProtection="1">
      <alignment horizontal="distributed" vertical="center" indent="1" shrinkToFit="1"/>
      <protection hidden="1"/>
    </xf>
    <xf numFmtId="0" fontId="6" fillId="0" borderId="314" xfId="0" applyFont="1" applyBorder="1" applyAlignment="1" applyProtection="1">
      <alignment horizontal="left" vertical="center" wrapText="1" indent="1" shrinkToFit="1"/>
      <protection hidden="1"/>
    </xf>
    <xf numFmtId="0" fontId="6" fillId="0" borderId="317" xfId="0" applyFont="1" applyBorder="1" applyAlignment="1" applyProtection="1">
      <alignment horizontal="left" vertical="center" wrapText="1" indent="1" shrinkToFit="1"/>
      <protection hidden="1"/>
    </xf>
    <xf numFmtId="0" fontId="6" fillId="0" borderId="37" xfId="0" applyFont="1" applyBorder="1" applyAlignment="1" applyProtection="1">
      <alignment horizontal="left" vertical="center" wrapText="1" indent="1" shrinkToFit="1"/>
      <protection hidden="1"/>
    </xf>
    <xf numFmtId="0" fontId="6" fillId="0" borderId="301" xfId="0" applyFont="1" applyBorder="1" applyAlignment="1" applyProtection="1">
      <alignment horizontal="left" vertical="center" wrapText="1" indent="1" shrinkToFit="1"/>
      <protection hidden="1"/>
    </xf>
    <xf numFmtId="0" fontId="6" fillId="0" borderId="294" xfId="0" applyFont="1" applyBorder="1" applyAlignment="1" applyProtection="1">
      <alignment horizontal="left" vertical="center" wrapText="1" indent="1" shrinkToFit="1"/>
      <protection hidden="1"/>
    </xf>
    <xf numFmtId="0" fontId="6" fillId="0" borderId="236" xfId="0" applyFont="1" applyBorder="1" applyAlignment="1" applyProtection="1">
      <alignment horizontal="left" vertical="center" wrapText="1" indent="1" shrinkToFit="1"/>
      <protection hidden="1"/>
    </xf>
    <xf numFmtId="0" fontId="6" fillId="0" borderId="7" xfId="0" applyFont="1" applyBorder="1" applyAlignment="1" applyProtection="1">
      <alignment horizontal="left" vertical="center" wrapText="1" indent="1" shrinkToFit="1"/>
      <protection hidden="1"/>
    </xf>
    <xf numFmtId="0" fontId="34" fillId="8" borderId="363" xfId="0" applyFont="1" applyFill="1" applyBorder="1" applyAlignment="1" applyProtection="1">
      <alignment horizontal="distributed" vertical="center" indent="26"/>
      <protection hidden="1"/>
    </xf>
    <xf numFmtId="0" fontId="34" fillId="8" borderId="70" xfId="0" applyFont="1" applyFill="1" applyBorder="1" applyAlignment="1" applyProtection="1">
      <alignment horizontal="distributed" vertical="center" indent="26"/>
      <protection hidden="1"/>
    </xf>
    <xf numFmtId="0" fontId="34" fillId="8" borderId="364" xfId="0" applyFont="1" applyFill="1" applyBorder="1" applyAlignment="1" applyProtection="1">
      <alignment horizontal="distributed" vertical="center" indent="26"/>
      <protection hidden="1"/>
    </xf>
    <xf numFmtId="0" fontId="20" fillId="8" borderId="122" xfId="0" applyFont="1" applyFill="1" applyBorder="1" applyAlignment="1" applyProtection="1">
      <alignment horizontal="distributed" vertical="center" wrapText="1" indent="1"/>
      <protection hidden="1"/>
    </xf>
    <xf numFmtId="0" fontId="20" fillId="8" borderId="123" xfId="0" applyFont="1" applyFill="1" applyBorder="1" applyAlignment="1" applyProtection="1">
      <alignment horizontal="distributed" vertical="center" indent="1"/>
      <protection hidden="1"/>
    </xf>
    <xf numFmtId="0" fontId="20" fillId="8" borderId="356" xfId="0" applyFont="1" applyFill="1" applyBorder="1" applyAlignment="1" applyProtection="1">
      <alignment horizontal="distributed" vertical="center" indent="1"/>
      <protection hidden="1"/>
    </xf>
    <xf numFmtId="0" fontId="6" fillId="0" borderId="353" xfId="0" applyFont="1" applyBorder="1" applyAlignment="1" applyProtection="1">
      <alignment horizontal="left" vertical="center" wrapText="1" indent="1" shrinkToFit="1"/>
      <protection hidden="1"/>
    </xf>
    <xf numFmtId="0" fontId="6" fillId="0" borderId="123" xfId="0" applyFont="1" applyBorder="1" applyAlignment="1" applyProtection="1">
      <alignment horizontal="left" vertical="center" wrapText="1" indent="1" shrinkToFit="1"/>
      <protection hidden="1"/>
    </xf>
    <xf numFmtId="0" fontId="6" fillId="0" borderId="124" xfId="0" applyFont="1" applyBorder="1" applyAlignment="1" applyProtection="1">
      <alignment horizontal="left" vertical="center" wrapText="1" indent="1" shrinkToFit="1"/>
      <protection hidden="1"/>
    </xf>
    <xf numFmtId="0" fontId="20" fillId="8" borderId="13" xfId="0" applyFont="1" applyFill="1" applyBorder="1" applyAlignment="1" applyProtection="1">
      <alignment horizontal="distributed" vertical="center" indent="1"/>
      <protection hidden="1"/>
    </xf>
    <xf numFmtId="0" fontId="20" fillId="8" borderId="29" xfId="0" applyFont="1" applyFill="1" applyBorder="1" applyAlignment="1" applyProtection="1">
      <alignment horizontal="distributed" vertical="center" indent="1"/>
      <protection hidden="1"/>
    </xf>
    <xf numFmtId="0" fontId="20" fillId="8" borderId="358" xfId="0" applyFont="1" applyFill="1" applyBorder="1" applyAlignment="1" applyProtection="1">
      <alignment horizontal="distributed" vertical="center" indent="1"/>
      <protection hidden="1"/>
    </xf>
    <xf numFmtId="0" fontId="20" fillId="8" borderId="14" xfId="0" applyFont="1" applyFill="1" applyBorder="1" applyAlignment="1" applyProtection="1">
      <alignment horizontal="distributed" vertical="center" indent="1"/>
      <protection hidden="1"/>
    </xf>
    <xf numFmtId="0" fontId="20" fillId="8" borderId="0" xfId="0" applyFont="1" applyFill="1" applyAlignment="1" applyProtection="1">
      <alignment horizontal="distributed" vertical="center" indent="1"/>
      <protection hidden="1"/>
    </xf>
    <xf numFmtId="0" fontId="20" fillId="8" borderId="359" xfId="0" applyFont="1" applyFill="1" applyBorder="1" applyAlignment="1" applyProtection="1">
      <alignment horizontal="distributed" vertical="center" indent="1"/>
      <protection hidden="1"/>
    </xf>
    <xf numFmtId="0" fontId="20" fillId="8" borderId="15" xfId="0" applyFont="1" applyFill="1" applyBorder="1" applyAlignment="1" applyProtection="1">
      <alignment horizontal="distributed" vertical="center" indent="1"/>
      <protection hidden="1"/>
    </xf>
    <xf numFmtId="0" fontId="20" fillId="8" borderId="30" xfId="0" applyFont="1" applyFill="1" applyBorder="1" applyAlignment="1" applyProtection="1">
      <alignment horizontal="distributed" vertical="center" indent="1"/>
      <protection hidden="1"/>
    </xf>
    <xf numFmtId="0" fontId="20" fillId="8" borderId="360" xfId="0" applyFont="1" applyFill="1" applyBorder="1" applyAlignment="1" applyProtection="1">
      <alignment horizontal="distributed" vertical="center" indent="1"/>
      <protection hidden="1"/>
    </xf>
    <xf numFmtId="0" fontId="20" fillId="8" borderId="325" xfId="0" applyFont="1" applyFill="1" applyBorder="1" applyAlignment="1" applyProtection="1">
      <alignment horizontal="distributed" vertical="center" indent="1" shrinkToFit="1"/>
      <protection hidden="1"/>
    </xf>
    <xf numFmtId="0" fontId="20" fillId="8" borderId="299" xfId="0" applyFont="1" applyFill="1" applyBorder="1" applyAlignment="1" applyProtection="1">
      <alignment horizontal="distributed" vertical="center" indent="1" shrinkToFit="1"/>
      <protection hidden="1"/>
    </xf>
    <xf numFmtId="0" fontId="20" fillId="8" borderId="45" xfId="0" applyFont="1" applyFill="1" applyBorder="1" applyAlignment="1" applyProtection="1">
      <alignment horizontal="distributed" vertical="center" indent="1"/>
      <protection hidden="1"/>
    </xf>
    <xf numFmtId="0" fontId="20" fillId="8" borderId="235" xfId="0" applyFont="1" applyFill="1" applyBorder="1" applyAlignment="1" applyProtection="1">
      <alignment horizontal="distributed" vertical="center" indent="1"/>
      <protection hidden="1"/>
    </xf>
    <xf numFmtId="0" fontId="20" fillId="8" borderId="327" xfId="0" applyFont="1" applyFill="1" applyBorder="1" applyAlignment="1" applyProtection="1">
      <alignment horizontal="distributed" vertical="center" indent="1"/>
      <protection hidden="1"/>
    </xf>
    <xf numFmtId="0" fontId="20" fillId="8" borderId="258" xfId="0" applyFont="1" applyFill="1" applyBorder="1" applyAlignment="1" applyProtection="1">
      <alignment horizontal="distributed" vertical="center" indent="1"/>
      <protection hidden="1"/>
    </xf>
    <xf numFmtId="0" fontId="20" fillId="8" borderId="254" xfId="0" applyFont="1" applyFill="1" applyBorder="1" applyAlignment="1" applyProtection="1">
      <alignment horizontal="distributed" vertical="center" indent="1"/>
      <protection hidden="1"/>
    </xf>
    <xf numFmtId="0" fontId="20" fillId="8" borderId="122" xfId="0" applyFont="1" applyFill="1" applyBorder="1" applyAlignment="1" applyProtection="1">
      <alignment horizontal="distributed" vertical="center" indent="1"/>
      <protection hidden="1"/>
    </xf>
    <xf numFmtId="188" fontId="6" fillId="0" borderId="246" xfId="1" applyNumberFormat="1" applyFont="1" applyBorder="1" applyAlignment="1" applyProtection="1">
      <alignment horizontal="left" vertical="center" wrapText="1" indent="1" shrinkToFit="1"/>
      <protection hidden="1"/>
    </xf>
    <xf numFmtId="188" fontId="6" fillId="0" borderId="159" xfId="1" applyNumberFormat="1" applyFont="1" applyBorder="1" applyAlignment="1" applyProtection="1">
      <alignment horizontal="left" vertical="center" wrapText="1" indent="1" shrinkToFit="1"/>
      <protection hidden="1"/>
    </xf>
    <xf numFmtId="188" fontId="6" fillId="0" borderId="311" xfId="1" applyNumberFormat="1" applyFont="1" applyBorder="1" applyAlignment="1" applyProtection="1">
      <alignment horizontal="left" vertical="center" wrapText="1" indent="1" shrinkToFit="1"/>
      <protection hidden="1"/>
    </xf>
    <xf numFmtId="0" fontId="20" fillId="8" borderId="289" xfId="0" applyFont="1" applyFill="1" applyBorder="1" applyAlignment="1" applyProtection="1">
      <alignment horizontal="distributed" vertical="center"/>
      <protection hidden="1"/>
    </xf>
    <xf numFmtId="0" fontId="20" fillId="8" borderId="188" xfId="0" applyFont="1" applyFill="1" applyBorder="1" applyAlignment="1" applyProtection="1">
      <alignment horizontal="distributed" vertical="center"/>
      <protection hidden="1"/>
    </xf>
    <xf numFmtId="0" fontId="20" fillId="8" borderId="277" xfId="0" applyFont="1" applyFill="1" applyBorder="1" applyAlignment="1" applyProtection="1">
      <alignment horizontal="distributed" vertical="center"/>
      <protection hidden="1"/>
    </xf>
    <xf numFmtId="0" fontId="7" fillId="0" borderId="244" xfId="0" applyFont="1" applyBorder="1" applyAlignment="1" applyProtection="1">
      <alignment horizontal="left" vertical="center" indent="1" shrinkToFit="1"/>
      <protection hidden="1"/>
    </xf>
    <xf numFmtId="0" fontId="7" fillId="0" borderId="262" xfId="0" applyFont="1" applyBorder="1" applyAlignment="1" applyProtection="1">
      <alignment horizontal="left" vertical="center" indent="1" shrinkToFit="1"/>
      <protection hidden="1"/>
    </xf>
    <xf numFmtId="0" fontId="6" fillId="0" borderId="242" xfId="0" applyFont="1" applyBorder="1" applyAlignment="1" applyProtection="1">
      <alignment horizontal="left" vertical="center" wrapText="1" indent="1" shrinkToFit="1"/>
      <protection hidden="1"/>
    </xf>
    <xf numFmtId="0" fontId="6" fillId="0" borderId="0" xfId="0" applyFont="1" applyAlignment="1" applyProtection="1">
      <alignment horizontal="left" vertical="center" shrinkToFit="1"/>
      <protection hidden="1"/>
    </xf>
    <xf numFmtId="0" fontId="6" fillId="0" borderId="17" xfId="0" applyFont="1" applyBorder="1" applyAlignment="1" applyProtection="1">
      <alignment horizontal="left" vertical="center" shrinkToFit="1"/>
      <protection hidden="1"/>
    </xf>
    <xf numFmtId="0" fontId="6" fillId="0" borderId="330" xfId="0" applyFont="1" applyBorder="1" applyAlignment="1" applyProtection="1">
      <alignment horizontal="left" vertical="center" wrapText="1" indent="1"/>
      <protection hidden="1"/>
    </xf>
    <xf numFmtId="0" fontId="6" fillId="0" borderId="275" xfId="0" applyFont="1" applyBorder="1" applyAlignment="1" applyProtection="1">
      <alignment horizontal="left" vertical="center" wrapText="1" indent="1"/>
      <protection hidden="1"/>
    </xf>
    <xf numFmtId="0" fontId="6" fillId="0" borderId="180" xfId="0" applyFont="1" applyBorder="1" applyAlignment="1" applyProtection="1">
      <alignment horizontal="left" vertical="center" wrapText="1" indent="1"/>
      <protection hidden="1"/>
    </xf>
    <xf numFmtId="179" fontId="6" fillId="0" borderId="244" xfId="0" applyNumberFormat="1" applyFont="1" applyBorder="1" applyAlignment="1" applyProtection="1">
      <alignment horizontal="left" vertical="center" indent="1" shrinkToFit="1"/>
      <protection hidden="1"/>
    </xf>
    <xf numFmtId="179" fontId="6" fillId="0" borderId="262" xfId="0" applyNumberFormat="1" applyFont="1" applyBorder="1" applyAlignment="1" applyProtection="1">
      <alignment horizontal="left" vertical="center" indent="1" shrinkToFit="1"/>
      <protection hidden="1"/>
    </xf>
    <xf numFmtId="0" fontId="19" fillId="0" borderId="355" xfId="0" applyFont="1" applyBorder="1" applyAlignment="1" applyProtection="1">
      <alignment horizontal="left" vertical="center" wrapText="1" indent="1"/>
      <protection hidden="1"/>
    </xf>
    <xf numFmtId="0" fontId="19" fillId="0" borderId="61" xfId="0" applyFont="1" applyBorder="1" applyAlignment="1" applyProtection="1">
      <alignment horizontal="left" vertical="center" wrapText="1" indent="1"/>
      <protection hidden="1"/>
    </xf>
    <xf numFmtId="0" fontId="19" fillId="0" borderId="57" xfId="0" applyFont="1" applyBorder="1" applyAlignment="1" applyProtection="1">
      <alignment horizontal="left" vertical="center" wrapText="1" indent="1"/>
      <protection hidden="1"/>
    </xf>
    <xf numFmtId="0" fontId="21" fillId="8" borderId="0" xfId="0" applyFont="1" applyFill="1" applyAlignment="1" applyProtection="1">
      <alignment horizontal="distributed" vertical="center" indent="1"/>
      <protection hidden="1"/>
    </xf>
    <xf numFmtId="0" fontId="21" fillId="8" borderId="254" xfId="0" applyFont="1" applyFill="1" applyBorder="1" applyAlignment="1" applyProtection="1">
      <alignment horizontal="distributed" vertical="center" indent="1"/>
      <protection hidden="1"/>
    </xf>
    <xf numFmtId="0" fontId="21" fillId="8" borderId="30" xfId="0" applyFont="1" applyFill="1" applyBorder="1" applyAlignment="1" applyProtection="1">
      <alignment horizontal="distributed" vertical="center" indent="1"/>
      <protection hidden="1"/>
    </xf>
    <xf numFmtId="0" fontId="21" fillId="8" borderId="258" xfId="0" applyFont="1" applyFill="1" applyBorder="1" applyAlignment="1" applyProtection="1">
      <alignment horizontal="distributed" vertical="center" indent="1"/>
      <protection hidden="1"/>
    </xf>
    <xf numFmtId="196" fontId="32" fillId="0" borderId="52" xfId="0" applyNumberFormat="1" applyFont="1" applyBorder="1" applyAlignment="1" applyProtection="1">
      <alignment horizontal="center"/>
      <protection hidden="1"/>
    </xf>
    <xf numFmtId="177" fontId="6" fillId="0" borderId="159" xfId="0" applyNumberFormat="1" applyFont="1" applyBorder="1" applyAlignment="1" applyProtection="1">
      <alignment horizontal="left" vertical="center" indent="1" shrinkToFit="1"/>
      <protection hidden="1"/>
    </xf>
    <xf numFmtId="177" fontId="6" fillId="0" borderId="269" xfId="0" applyNumberFormat="1" applyFont="1" applyBorder="1" applyAlignment="1" applyProtection="1">
      <alignment horizontal="left" vertical="center" indent="1" shrinkToFit="1"/>
      <protection hidden="1"/>
    </xf>
    <xf numFmtId="0" fontId="6" fillId="0" borderId="271" xfId="0" applyFont="1" applyBorder="1" applyAlignment="1" applyProtection="1">
      <alignment horizontal="left" vertical="center" wrapText="1" indent="1"/>
      <protection hidden="1"/>
    </xf>
    <xf numFmtId="0" fontId="6" fillId="0" borderId="244" xfId="0" applyFont="1" applyBorder="1" applyAlignment="1" applyProtection="1">
      <alignment horizontal="left" vertical="center" wrapText="1" indent="1"/>
      <protection hidden="1"/>
    </xf>
    <xf numFmtId="0" fontId="6" fillId="0" borderId="262" xfId="0" applyFont="1" applyBorder="1" applyAlignment="1" applyProtection="1">
      <alignment horizontal="left" vertical="center" wrapText="1" indent="1"/>
      <protection hidden="1"/>
    </xf>
    <xf numFmtId="0" fontId="20" fillId="8" borderId="0" xfId="0" applyFont="1" applyFill="1" applyAlignment="1" applyProtection="1">
      <alignment horizontal="distributed" vertical="center" shrinkToFit="1"/>
      <protection hidden="1"/>
    </xf>
    <xf numFmtId="0" fontId="20" fillId="8" borderId="52" xfId="0" applyFont="1" applyFill="1" applyBorder="1" applyAlignment="1" applyProtection="1">
      <alignment horizontal="distributed" vertical="center" shrinkToFit="1"/>
      <protection hidden="1"/>
    </xf>
    <xf numFmtId="0" fontId="20" fillId="8" borderId="299" xfId="0" applyFont="1" applyFill="1" applyBorder="1" applyAlignment="1" applyProtection="1">
      <alignment horizontal="distributed" vertical="center" shrinkToFit="1"/>
      <protection hidden="1"/>
    </xf>
    <xf numFmtId="0" fontId="6" fillId="0" borderId="285" xfId="0" applyFont="1" applyBorder="1" applyAlignment="1" applyProtection="1">
      <alignment horizontal="left" vertical="center" wrapText="1" indent="1" shrinkToFit="1"/>
      <protection hidden="1"/>
    </xf>
    <xf numFmtId="0" fontId="6" fillId="0" borderId="0" xfId="0" applyFont="1" applyAlignment="1" applyProtection="1">
      <alignment horizontal="left" vertical="center" wrapText="1" indent="1" shrinkToFit="1"/>
      <protection hidden="1"/>
    </xf>
    <xf numFmtId="0" fontId="6" fillId="0" borderId="17" xfId="0" applyFont="1" applyBorder="1" applyAlignment="1" applyProtection="1">
      <alignment horizontal="left" vertical="center" wrapText="1" indent="1" shrinkToFit="1"/>
      <protection hidden="1"/>
    </xf>
    <xf numFmtId="0" fontId="20" fillId="8" borderId="255" xfId="0" applyFont="1" applyFill="1" applyBorder="1" applyAlignment="1" applyProtection="1">
      <alignment horizontal="distributed" vertical="center" shrinkToFit="1"/>
      <protection hidden="1"/>
    </xf>
    <xf numFmtId="0" fontId="20" fillId="8" borderId="256" xfId="0" applyFont="1" applyFill="1" applyBorder="1" applyAlignment="1" applyProtection="1">
      <alignment horizontal="distributed" vertical="center" shrinkToFit="1"/>
      <protection hidden="1"/>
    </xf>
    <xf numFmtId="0" fontId="20" fillId="8" borderId="371" xfId="0" applyFont="1" applyFill="1" applyBorder="1" applyAlignment="1" applyProtection="1">
      <alignment horizontal="distributed" vertical="center"/>
      <protection hidden="1"/>
    </xf>
    <xf numFmtId="0" fontId="20" fillId="8" borderId="372" xfId="0" applyFont="1" applyFill="1" applyBorder="1" applyAlignment="1" applyProtection="1">
      <alignment horizontal="distributed" vertical="center"/>
      <protection hidden="1"/>
    </xf>
    <xf numFmtId="178" fontId="6" fillId="0" borderId="265" xfId="0" applyNumberFormat="1" applyFont="1" applyBorder="1" applyAlignment="1" applyProtection="1">
      <alignment horizontal="left" vertical="center" indent="2" shrinkToFit="1"/>
      <protection hidden="1"/>
    </xf>
    <xf numFmtId="178" fontId="6" fillId="0" borderId="307" xfId="0" applyNumberFormat="1" applyFont="1" applyBorder="1" applyAlignment="1" applyProtection="1">
      <alignment horizontal="left" vertical="center" indent="2" shrinkToFit="1"/>
      <protection hidden="1"/>
    </xf>
    <xf numFmtId="0" fontId="20" fillId="8" borderId="223" xfId="0" applyFont="1" applyFill="1" applyBorder="1" applyAlignment="1" applyProtection="1">
      <alignment horizontal="distributed" vertical="center" shrinkToFit="1"/>
      <protection hidden="1"/>
    </xf>
    <xf numFmtId="0" fontId="20" fillId="8" borderId="30" xfId="0" applyFont="1" applyFill="1" applyBorder="1" applyAlignment="1" applyProtection="1">
      <alignment horizontal="distributed" vertical="center" shrinkToFit="1"/>
      <protection hidden="1"/>
    </xf>
  </cellXfs>
  <cellStyles count="3">
    <cellStyle name="ハイパーリンク" xfId="2" builtinId="8"/>
    <cellStyle name="桁区切り" xfId="1" builtinId="6"/>
    <cellStyle name="標準" xfId="0" builtinId="0"/>
  </cellStyles>
  <dxfs count="114">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FFCF3"/>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FFCF3"/>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FFCF3"/>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ill>
        <patternFill>
          <bgColor rgb="FFFBB7CA"/>
        </patternFill>
      </fill>
    </dxf>
    <dxf>
      <font>
        <b val="0"/>
        <i val="0"/>
        <strike val="0"/>
        <condense val="0"/>
        <extend val="0"/>
        <outline val="0"/>
        <shadow val="0"/>
        <u val="none"/>
        <vertAlign val="baseline"/>
        <sz val="8"/>
        <color theme="1"/>
        <name val="Agency FB"/>
        <family val="2"/>
        <scheme val="none"/>
      </font>
      <protection locked="0" hidden="0"/>
    </dxf>
    <dxf>
      <font>
        <b val="0"/>
        <i val="0"/>
        <strike val="0"/>
        <condense val="0"/>
        <extend val="0"/>
        <outline val="0"/>
        <shadow val="0"/>
        <u val="none"/>
        <vertAlign val="baseline"/>
        <sz val="8"/>
        <color theme="1"/>
        <name val="游ゴシック"/>
        <family val="2"/>
        <charset val="128"/>
        <scheme val="minor"/>
      </font>
      <protection locked="0" hidden="0"/>
    </dxf>
    <dxf>
      <font>
        <b val="0"/>
        <i val="0"/>
        <strike val="0"/>
        <condense val="0"/>
        <extend val="0"/>
        <outline val="0"/>
        <shadow val="0"/>
        <u val="none"/>
        <vertAlign val="baseline"/>
        <sz val="8"/>
        <color theme="1"/>
        <name val="游ゴシック"/>
        <family val="2"/>
        <charset val="128"/>
        <scheme val="minor"/>
      </font>
      <protection locked="0" hidden="0"/>
    </dxf>
    <dxf>
      <font>
        <strike val="0"/>
        <outline val="0"/>
        <shadow val="0"/>
        <u val="none"/>
        <vertAlign val="baseline"/>
        <sz val="8"/>
        <color theme="1"/>
        <name val="Meiryo UI"/>
        <family val="3"/>
        <charset val="128"/>
        <scheme val="none"/>
      </font>
      <alignment horizontal="right" vertical="center" textRotation="0" wrapText="0" indent="0" justifyLastLine="0" shrinkToFit="0" readingOrder="0"/>
    </dxf>
  </dxfs>
  <tableStyles count="0" defaultTableStyle="TableStyleMedium2" defaultPivotStyle="PivotStyleLight16"/>
  <colors>
    <mruColors>
      <color rgb="FFFBB7CA"/>
      <color rgb="FFFFCCFF"/>
      <color rgb="FFF3F6F7"/>
      <color rgb="FFF2F6F0"/>
      <color rgb="FFFBFFFF"/>
      <color rgb="FFFFFEF3"/>
      <color rgb="FFE8F0E4"/>
      <color rgb="FFFBFCFA"/>
      <color rgb="FFF4F8F2"/>
      <color rgb="FFFFF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Q$104" lockText="1" noThreeD="1"/>
</file>

<file path=xl/ctrlProps/ctrlProp10.xml><?xml version="1.0" encoding="utf-8"?>
<formControlPr xmlns="http://schemas.microsoft.com/office/spreadsheetml/2009/9/main" objectType="CheckBox" fmlaLink="$Q$114" lockText="1" noThreeD="1"/>
</file>

<file path=xl/ctrlProps/ctrlProp11.xml><?xml version="1.0" encoding="utf-8"?>
<formControlPr xmlns="http://schemas.microsoft.com/office/spreadsheetml/2009/9/main" objectType="CheckBox" fmlaLink="$Q$158" lockText="1" noThreeD="1"/>
</file>

<file path=xl/ctrlProps/ctrlProp12.xml><?xml version="1.0" encoding="utf-8"?>
<formControlPr xmlns="http://schemas.microsoft.com/office/spreadsheetml/2009/9/main" objectType="CheckBox" fmlaLink="$Q$159" lockText="1" noThreeD="1"/>
</file>

<file path=xl/ctrlProps/ctrlProp13.xml><?xml version="1.0" encoding="utf-8"?>
<formControlPr xmlns="http://schemas.microsoft.com/office/spreadsheetml/2009/9/main" objectType="CheckBox" fmlaLink="$Q$161" lockText="1" noThreeD="1"/>
</file>

<file path=xl/ctrlProps/ctrlProp14.xml><?xml version="1.0" encoding="utf-8"?>
<formControlPr xmlns="http://schemas.microsoft.com/office/spreadsheetml/2009/9/main" objectType="CheckBox" fmlaLink="$Q$163" lockText="1" noThreeD="1"/>
</file>

<file path=xl/ctrlProps/ctrlProp15.xml><?xml version="1.0" encoding="utf-8"?>
<formControlPr xmlns="http://schemas.microsoft.com/office/spreadsheetml/2009/9/main" objectType="CheckBox" fmlaLink="$Q$165" lockText="1" noThreeD="1"/>
</file>

<file path=xl/ctrlProps/ctrlProp16.xml><?xml version="1.0" encoding="utf-8"?>
<formControlPr xmlns="http://schemas.microsoft.com/office/spreadsheetml/2009/9/main" objectType="CheckBox" fmlaLink="$Q$181" lockText="1" noThreeD="1"/>
</file>

<file path=xl/ctrlProps/ctrlProp17.xml><?xml version="1.0" encoding="utf-8"?>
<formControlPr xmlns="http://schemas.microsoft.com/office/spreadsheetml/2009/9/main" objectType="CheckBox" fmlaLink="$Q$180" lockText="1" noThreeD="1"/>
</file>

<file path=xl/ctrlProps/ctrlProp18.xml><?xml version="1.0" encoding="utf-8"?>
<formControlPr xmlns="http://schemas.microsoft.com/office/spreadsheetml/2009/9/main" objectType="CheckBox" fmlaLink="$Q$182" lockText="1" noThreeD="1"/>
</file>

<file path=xl/ctrlProps/ctrlProp19.xml><?xml version="1.0" encoding="utf-8"?>
<formControlPr xmlns="http://schemas.microsoft.com/office/spreadsheetml/2009/9/main" objectType="CheckBox" fmlaLink="$Q$183" lockText="1" noThreeD="1"/>
</file>

<file path=xl/ctrlProps/ctrlProp2.xml><?xml version="1.0" encoding="utf-8"?>
<formControlPr xmlns="http://schemas.microsoft.com/office/spreadsheetml/2009/9/main" objectType="CheckBox" fmlaLink="$Q$105" lockText="1" noThreeD="1"/>
</file>

<file path=xl/ctrlProps/ctrlProp20.xml><?xml version="1.0" encoding="utf-8"?>
<formControlPr xmlns="http://schemas.microsoft.com/office/spreadsheetml/2009/9/main" objectType="CheckBox" fmlaLink="$Q$186" lockText="1" noThreeD="1"/>
</file>

<file path=xl/ctrlProps/ctrlProp21.xml><?xml version="1.0" encoding="utf-8"?>
<formControlPr xmlns="http://schemas.microsoft.com/office/spreadsheetml/2009/9/main" objectType="CheckBox" fmlaLink="$Q$187" lockText="1" noThreeD="1"/>
</file>

<file path=xl/ctrlProps/ctrlProp22.xml><?xml version="1.0" encoding="utf-8"?>
<formControlPr xmlns="http://schemas.microsoft.com/office/spreadsheetml/2009/9/main" objectType="CheckBox" fmlaLink="$Q$188" lockText="1" noThreeD="1"/>
</file>

<file path=xl/ctrlProps/ctrlProp23.xml><?xml version="1.0" encoding="utf-8"?>
<formControlPr xmlns="http://schemas.microsoft.com/office/spreadsheetml/2009/9/main" objectType="CheckBox" fmlaLink="$Q$190" lockText="1" noThreeD="1"/>
</file>

<file path=xl/ctrlProps/ctrlProp24.xml><?xml version="1.0" encoding="utf-8"?>
<formControlPr xmlns="http://schemas.microsoft.com/office/spreadsheetml/2009/9/main" objectType="CheckBox" fmlaLink="$Q$192" lockText="1" noThreeD="1"/>
</file>

<file path=xl/ctrlProps/ctrlProp25.xml><?xml version="1.0" encoding="utf-8"?>
<formControlPr xmlns="http://schemas.microsoft.com/office/spreadsheetml/2009/9/main" objectType="CheckBox" fmlaLink="$Q$198" lockText="1" noThreeD="1"/>
</file>

<file path=xl/ctrlProps/ctrlProp26.xml><?xml version="1.0" encoding="utf-8"?>
<formControlPr xmlns="http://schemas.microsoft.com/office/spreadsheetml/2009/9/main" objectType="CheckBox" fmlaLink="$Q$234" lockText="1" noThreeD="1"/>
</file>

<file path=xl/ctrlProps/ctrlProp27.xml><?xml version="1.0" encoding="utf-8"?>
<formControlPr xmlns="http://schemas.microsoft.com/office/spreadsheetml/2009/9/main" objectType="CheckBox" fmlaLink="$Q$235" lockText="1" noThreeD="1"/>
</file>

<file path=xl/ctrlProps/ctrlProp28.xml><?xml version="1.0" encoding="utf-8"?>
<formControlPr xmlns="http://schemas.microsoft.com/office/spreadsheetml/2009/9/main" objectType="CheckBox" fmlaLink="$Q$236" lockText="1" noThreeD="1"/>
</file>

<file path=xl/ctrlProps/ctrlProp3.xml><?xml version="1.0" encoding="utf-8"?>
<formControlPr xmlns="http://schemas.microsoft.com/office/spreadsheetml/2009/9/main" objectType="CheckBox" fmlaLink="$Q$106" lockText="1" noThreeD="1"/>
</file>

<file path=xl/ctrlProps/ctrlProp4.xml><?xml version="1.0" encoding="utf-8"?>
<formControlPr xmlns="http://schemas.microsoft.com/office/spreadsheetml/2009/9/main" objectType="CheckBox" fmlaLink="$Q$107" lockText="1" noThreeD="1"/>
</file>

<file path=xl/ctrlProps/ctrlProp5.xml><?xml version="1.0" encoding="utf-8"?>
<formControlPr xmlns="http://schemas.microsoft.com/office/spreadsheetml/2009/9/main" objectType="CheckBox" fmlaLink="$Q$108" lockText="1" noThreeD="1"/>
</file>

<file path=xl/ctrlProps/ctrlProp6.xml><?xml version="1.0" encoding="utf-8"?>
<formControlPr xmlns="http://schemas.microsoft.com/office/spreadsheetml/2009/9/main" objectType="CheckBox" fmlaLink="$Q$109" lockText="1" noThreeD="1"/>
</file>

<file path=xl/ctrlProps/ctrlProp7.xml><?xml version="1.0" encoding="utf-8"?>
<formControlPr xmlns="http://schemas.microsoft.com/office/spreadsheetml/2009/9/main" objectType="CheckBox" fmlaLink="$Q$110" lockText="1" noThreeD="1"/>
</file>

<file path=xl/ctrlProps/ctrlProp8.xml><?xml version="1.0" encoding="utf-8"?>
<formControlPr xmlns="http://schemas.microsoft.com/office/spreadsheetml/2009/9/main" objectType="CheckBox" fmlaLink="$Q$112" lockText="1" noThreeD="1"/>
</file>

<file path=xl/ctrlProps/ctrlProp9.xml><?xml version="1.0" encoding="utf-8"?>
<formControlPr xmlns="http://schemas.microsoft.com/office/spreadsheetml/2009/9/main" objectType="CheckBox" fmlaLink="$Q$11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jasso.go.jp/shogakukin/kigyoshien/index.html"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323850</xdr:colOff>
          <xdr:row>103</xdr:row>
          <xdr:rowOff>28575</xdr:rowOff>
        </xdr:from>
        <xdr:to>
          <xdr:col>4</xdr:col>
          <xdr:colOff>590550</xdr:colOff>
          <xdr:row>103</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104</xdr:row>
          <xdr:rowOff>28575</xdr:rowOff>
        </xdr:from>
        <xdr:to>
          <xdr:col>4</xdr:col>
          <xdr:colOff>590550</xdr:colOff>
          <xdr:row>104</xdr:row>
          <xdr:rowOff>209550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105</xdr:row>
          <xdr:rowOff>28575</xdr:rowOff>
        </xdr:from>
        <xdr:to>
          <xdr:col>4</xdr:col>
          <xdr:colOff>590550</xdr:colOff>
          <xdr:row>105</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106</xdr:row>
          <xdr:rowOff>28575</xdr:rowOff>
        </xdr:from>
        <xdr:to>
          <xdr:col>4</xdr:col>
          <xdr:colOff>590550</xdr:colOff>
          <xdr:row>106</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107</xdr:row>
          <xdr:rowOff>28575</xdr:rowOff>
        </xdr:from>
        <xdr:to>
          <xdr:col>4</xdr:col>
          <xdr:colOff>590550</xdr:colOff>
          <xdr:row>107</xdr:row>
          <xdr:rowOff>209550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108</xdr:row>
          <xdr:rowOff>28575</xdr:rowOff>
        </xdr:from>
        <xdr:to>
          <xdr:col>4</xdr:col>
          <xdr:colOff>590550</xdr:colOff>
          <xdr:row>108</xdr:row>
          <xdr:rowOff>209550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109</xdr:row>
          <xdr:rowOff>28575</xdr:rowOff>
        </xdr:from>
        <xdr:to>
          <xdr:col>4</xdr:col>
          <xdr:colOff>590550</xdr:colOff>
          <xdr:row>109</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111</xdr:row>
          <xdr:rowOff>19050</xdr:rowOff>
        </xdr:from>
        <xdr:to>
          <xdr:col>4</xdr:col>
          <xdr:colOff>571500</xdr:colOff>
          <xdr:row>112</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112</xdr:row>
          <xdr:rowOff>19050</xdr:rowOff>
        </xdr:from>
        <xdr:to>
          <xdr:col>4</xdr:col>
          <xdr:colOff>571500</xdr:colOff>
          <xdr:row>113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113</xdr:row>
          <xdr:rowOff>19050</xdr:rowOff>
        </xdr:from>
        <xdr:to>
          <xdr:col>4</xdr:col>
          <xdr:colOff>571500</xdr:colOff>
          <xdr:row>114</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157</xdr:row>
          <xdr:rowOff>28575</xdr:rowOff>
        </xdr:from>
        <xdr:to>
          <xdr:col>4</xdr:col>
          <xdr:colOff>676275</xdr:colOff>
          <xdr:row>158</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158</xdr:row>
          <xdr:rowOff>28575</xdr:rowOff>
        </xdr:from>
        <xdr:to>
          <xdr:col>4</xdr:col>
          <xdr:colOff>676275</xdr:colOff>
          <xdr:row>159</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160</xdr:row>
          <xdr:rowOff>28575</xdr:rowOff>
        </xdr:from>
        <xdr:to>
          <xdr:col>4</xdr:col>
          <xdr:colOff>676275</xdr:colOff>
          <xdr:row>161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162</xdr:row>
          <xdr:rowOff>28575</xdr:rowOff>
        </xdr:from>
        <xdr:to>
          <xdr:col>4</xdr:col>
          <xdr:colOff>676275</xdr:colOff>
          <xdr:row>163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164</xdr:row>
          <xdr:rowOff>28575</xdr:rowOff>
        </xdr:from>
        <xdr:to>
          <xdr:col>4</xdr:col>
          <xdr:colOff>676275</xdr:colOff>
          <xdr:row>165</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180</xdr:row>
          <xdr:rowOff>19050</xdr:rowOff>
        </xdr:from>
        <xdr:to>
          <xdr:col>4</xdr:col>
          <xdr:colOff>514350</xdr:colOff>
          <xdr:row>180</xdr:row>
          <xdr:rowOff>209550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179</xdr:row>
          <xdr:rowOff>28575</xdr:rowOff>
        </xdr:from>
        <xdr:to>
          <xdr:col>4</xdr:col>
          <xdr:colOff>514350</xdr:colOff>
          <xdr:row>180</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181</xdr:row>
          <xdr:rowOff>28575</xdr:rowOff>
        </xdr:from>
        <xdr:to>
          <xdr:col>4</xdr:col>
          <xdr:colOff>514350</xdr:colOff>
          <xdr:row>182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182</xdr:row>
          <xdr:rowOff>47625</xdr:rowOff>
        </xdr:from>
        <xdr:to>
          <xdr:col>4</xdr:col>
          <xdr:colOff>514350</xdr:colOff>
          <xdr:row>183</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185</xdr:row>
          <xdr:rowOff>57150</xdr:rowOff>
        </xdr:from>
        <xdr:to>
          <xdr:col>4</xdr:col>
          <xdr:colOff>742950</xdr:colOff>
          <xdr:row>185</xdr:row>
          <xdr:rowOff>209550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186</xdr:row>
          <xdr:rowOff>57150</xdr:rowOff>
        </xdr:from>
        <xdr:to>
          <xdr:col>4</xdr:col>
          <xdr:colOff>742950</xdr:colOff>
          <xdr:row>186</xdr:row>
          <xdr:rowOff>209550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187</xdr:row>
          <xdr:rowOff>57150</xdr:rowOff>
        </xdr:from>
        <xdr:to>
          <xdr:col>4</xdr:col>
          <xdr:colOff>742950</xdr:colOff>
          <xdr:row>187</xdr:row>
          <xdr:rowOff>209550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189</xdr:row>
          <xdr:rowOff>9525</xdr:rowOff>
        </xdr:from>
        <xdr:to>
          <xdr:col>4</xdr:col>
          <xdr:colOff>457200</xdr:colOff>
          <xdr:row>190</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191</xdr:row>
          <xdr:rowOff>9525</xdr:rowOff>
        </xdr:from>
        <xdr:to>
          <xdr:col>4</xdr:col>
          <xdr:colOff>457200</xdr:colOff>
          <xdr:row>192</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197</xdr:row>
          <xdr:rowOff>9525</xdr:rowOff>
        </xdr:from>
        <xdr:to>
          <xdr:col>4</xdr:col>
          <xdr:colOff>457200</xdr:colOff>
          <xdr:row>198</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233</xdr:row>
          <xdr:rowOff>95250</xdr:rowOff>
        </xdr:from>
        <xdr:to>
          <xdr:col>3</xdr:col>
          <xdr:colOff>1104900</xdr:colOff>
          <xdr:row>233</xdr:row>
          <xdr:rowOff>266700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234</xdr:row>
          <xdr:rowOff>57150</xdr:rowOff>
        </xdr:from>
        <xdr:to>
          <xdr:col>3</xdr:col>
          <xdr:colOff>1104900</xdr:colOff>
          <xdr:row>234</xdr:row>
          <xdr:rowOff>247650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235</xdr:row>
          <xdr:rowOff>38100</xdr:rowOff>
        </xdr:from>
        <xdr:to>
          <xdr:col>3</xdr:col>
          <xdr:colOff>1104900</xdr:colOff>
          <xdr:row>235</xdr:row>
          <xdr:rowOff>209550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95250</xdr:colOff>
      <xdr:row>261</xdr:row>
      <xdr:rowOff>142875</xdr:rowOff>
    </xdr:from>
    <xdr:to>
      <xdr:col>9</xdr:col>
      <xdr:colOff>904876</xdr:colOff>
      <xdr:row>266</xdr:row>
      <xdr:rowOff>123825</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4057650" y="62826900"/>
          <a:ext cx="3724276" cy="1171575"/>
        </a:xfrm>
        <a:prstGeom prst="roundRect">
          <a:avLst>
            <a:gd name="adj" fmla="val 9350"/>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647700</xdr:colOff>
      <xdr:row>0</xdr:row>
      <xdr:rowOff>85724</xdr:rowOff>
    </xdr:from>
    <xdr:to>
      <xdr:col>11</xdr:col>
      <xdr:colOff>3228975</xdr:colOff>
      <xdr:row>2</xdr:row>
      <xdr:rowOff>276225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7762875" y="85724"/>
          <a:ext cx="8191500" cy="1019176"/>
          <a:chOff x="7658100" y="76199"/>
          <a:chExt cx="7372350" cy="1019176"/>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7658100" y="76199"/>
            <a:ext cx="7372350" cy="1019175"/>
            <a:chOff x="8486775" y="47625"/>
            <a:chExt cx="6619875" cy="82867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8486775" y="47625"/>
              <a:ext cx="6619875" cy="828675"/>
            </a:xfrm>
            <a:prstGeom prst="roundRect">
              <a:avLst>
                <a:gd name="adj" fmla="val 6322"/>
              </a:avLst>
            </a:prstGeom>
            <a:solidFill>
              <a:srgbClr val="F3F6F7"/>
            </a:solidFill>
            <a:ln w="28575">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2">
                      <a:lumMod val="50000"/>
                    </a:schemeClr>
                  </a:solidFill>
                  <a:latin typeface="メイリオ" panose="020B0604030504040204" pitchFamily="50" charset="-128"/>
                  <a:ea typeface="メイリオ" panose="020B0604030504040204" pitchFamily="50" charset="-128"/>
                </a:rPr>
                <a:t>	</a:t>
              </a:r>
              <a:r>
                <a:rPr kumimoji="1" lang="ja-JP" altLang="en-US" sz="800">
                  <a:solidFill>
                    <a:schemeClr val="tx2">
                      <a:lumMod val="50000"/>
                    </a:schemeClr>
                  </a:solidFill>
                  <a:latin typeface="メイリオ" panose="020B0604030504040204" pitchFamily="50" charset="-128"/>
                  <a:ea typeface="メイリオ" panose="020B0604030504040204" pitchFamily="50" charset="-128"/>
                </a:rPr>
                <a:t>・</a:t>
              </a:r>
              <a:r>
                <a:rPr kumimoji="1" lang="ja-JP" altLang="en-US" sz="800" baseline="0">
                  <a:solidFill>
                    <a:schemeClr val="tx2">
                      <a:lumMod val="50000"/>
                    </a:schemeClr>
                  </a:solidFill>
                  <a:latin typeface="メイリオ" panose="020B0604030504040204" pitchFamily="50" charset="-128"/>
                  <a:ea typeface="メイリオ" panose="020B0604030504040204" pitchFamily="50" charset="-128"/>
                </a:rPr>
                <a:t>               　　　　</a:t>
              </a:r>
              <a:r>
                <a:rPr kumimoji="1" lang="ja-JP" altLang="en-US" sz="800">
                  <a:solidFill>
                    <a:schemeClr val="tx2">
                      <a:lumMod val="50000"/>
                    </a:schemeClr>
                  </a:solidFill>
                  <a:latin typeface="メイリオ" panose="020B0604030504040204" pitchFamily="50" charset="-128"/>
                  <a:ea typeface="メイリオ" panose="020B0604030504040204" pitchFamily="50" charset="-128"/>
                </a:rPr>
                <a:t>は、原則必須項目です。</a:t>
              </a:r>
              <a:endParaRPr kumimoji="1" lang="en-US" altLang="ja-JP" sz="800">
                <a:solidFill>
                  <a:schemeClr val="tx2">
                    <a:lumMod val="50000"/>
                  </a:schemeClr>
                </a:solidFill>
                <a:latin typeface="メイリオ" panose="020B0604030504040204" pitchFamily="50" charset="-128"/>
                <a:ea typeface="メイリオ" panose="020B0604030504040204" pitchFamily="50" charset="-128"/>
              </a:endParaRPr>
            </a:p>
            <a:p>
              <a:pPr algn="l"/>
              <a:r>
                <a:rPr kumimoji="1" lang="en-US" altLang="ja-JP" sz="800">
                  <a:solidFill>
                    <a:schemeClr val="tx2">
                      <a:lumMod val="50000"/>
                    </a:schemeClr>
                  </a:solidFill>
                  <a:latin typeface="メイリオ" panose="020B0604030504040204" pitchFamily="50" charset="-128"/>
                  <a:ea typeface="メイリオ" panose="020B0604030504040204" pitchFamily="50" charset="-128"/>
                </a:rPr>
                <a:t>	</a:t>
              </a:r>
              <a:r>
                <a:rPr kumimoji="1" lang="ja-JP" altLang="en-US" sz="800">
                  <a:solidFill>
                    <a:schemeClr val="tx2">
                      <a:lumMod val="50000"/>
                    </a:schemeClr>
                  </a:solidFill>
                  <a:latin typeface="メイリオ" panose="020B0604030504040204" pitchFamily="50" charset="-128"/>
                  <a:ea typeface="メイリオ" panose="020B0604030504040204" pitchFamily="50" charset="-128"/>
                </a:rPr>
                <a:t>・こちらシートにご入力されたデータは、データ取込行うため、セルの結合などの編集はご遠慮ください。（エラーになります）</a:t>
              </a:r>
              <a:endParaRPr kumimoji="1" lang="en-US" altLang="ja-JP" sz="800">
                <a:solidFill>
                  <a:schemeClr val="tx2">
                    <a:lumMod val="50000"/>
                  </a:schemeClr>
                </a:solidFill>
                <a:latin typeface="メイリオ" panose="020B0604030504040204" pitchFamily="50" charset="-128"/>
                <a:ea typeface="メイリオ" panose="020B0604030504040204" pitchFamily="50" charset="-128"/>
              </a:endParaRPr>
            </a:p>
            <a:p>
              <a:pPr algn="l"/>
              <a:r>
                <a:rPr kumimoji="1" lang="en-US" altLang="ja-JP" sz="800">
                  <a:solidFill>
                    <a:schemeClr val="tx2">
                      <a:lumMod val="50000"/>
                    </a:schemeClr>
                  </a:solidFill>
                  <a:latin typeface="メイリオ" panose="020B0604030504040204" pitchFamily="50" charset="-128"/>
                  <a:ea typeface="メイリオ" panose="020B0604030504040204" pitchFamily="50" charset="-128"/>
                </a:rPr>
                <a:t>	</a:t>
              </a:r>
              <a:r>
                <a:rPr kumimoji="1" lang="ja-JP" altLang="en-US" sz="800">
                  <a:solidFill>
                    <a:schemeClr val="tx2">
                      <a:lumMod val="50000"/>
                    </a:schemeClr>
                  </a:solidFill>
                  <a:latin typeface="メイリオ" panose="020B0604030504040204" pitchFamily="50" charset="-128"/>
                  <a:ea typeface="メイリオ" panose="020B0604030504040204" pitchFamily="50" charset="-128"/>
                </a:rPr>
                <a:t>・完成した求人票のイメージは</a:t>
              </a:r>
              <a:r>
                <a:rPr kumimoji="1" lang="en-US" altLang="ja-JP" sz="800">
                  <a:solidFill>
                    <a:schemeClr val="tx2">
                      <a:lumMod val="50000"/>
                    </a:schemeClr>
                  </a:solidFill>
                  <a:latin typeface="メイリオ" panose="020B0604030504040204" pitchFamily="50" charset="-128"/>
                  <a:ea typeface="メイリオ" panose="020B0604030504040204" pitchFamily="50" charset="-128"/>
                </a:rPr>
                <a:t>『</a:t>
              </a:r>
              <a:r>
                <a:rPr kumimoji="1" lang="ja-JP" altLang="en-US" sz="800">
                  <a:solidFill>
                    <a:schemeClr val="tx2">
                      <a:lumMod val="50000"/>
                    </a:schemeClr>
                  </a:solidFill>
                  <a:latin typeface="メイリオ" panose="020B0604030504040204" pitchFamily="50" charset="-128"/>
                  <a:ea typeface="メイリオ" panose="020B0604030504040204" pitchFamily="50" charset="-128"/>
                </a:rPr>
                <a:t>求人票プレビューシート</a:t>
              </a:r>
              <a:r>
                <a:rPr kumimoji="1" lang="en-US" altLang="ja-JP" sz="800">
                  <a:solidFill>
                    <a:schemeClr val="tx2">
                      <a:lumMod val="50000"/>
                    </a:schemeClr>
                  </a:solidFill>
                  <a:latin typeface="メイリオ" panose="020B0604030504040204" pitchFamily="50" charset="-128"/>
                  <a:ea typeface="メイリオ" panose="020B0604030504040204" pitchFamily="50" charset="-128"/>
                </a:rPr>
                <a:t>』</a:t>
              </a:r>
              <a:r>
                <a:rPr kumimoji="1" lang="ja-JP" altLang="en-US" sz="800">
                  <a:solidFill>
                    <a:schemeClr val="tx2">
                      <a:lumMod val="50000"/>
                    </a:schemeClr>
                  </a:solidFill>
                  <a:latin typeface="メイリオ" panose="020B0604030504040204" pitchFamily="50" charset="-128"/>
                  <a:ea typeface="メイリオ" panose="020B0604030504040204" pitchFamily="50" charset="-128"/>
                </a:rPr>
                <a:t>よりご確認ください。</a:t>
              </a:r>
              <a:endParaRPr kumimoji="1" lang="en-US" altLang="ja-JP" sz="800">
                <a:solidFill>
                  <a:schemeClr val="tx2">
                    <a:lumMod val="50000"/>
                  </a:schemeClr>
                </a:solidFill>
                <a:latin typeface="メイリオ" panose="020B0604030504040204" pitchFamily="50" charset="-128"/>
                <a:ea typeface="メイリオ" panose="020B0604030504040204" pitchFamily="50" charset="-128"/>
              </a:endParaRPr>
            </a:p>
            <a:p>
              <a:pPr algn="l"/>
              <a:r>
                <a:rPr kumimoji="1" lang="en-US" altLang="ja-JP" sz="800">
                  <a:solidFill>
                    <a:schemeClr val="tx2">
                      <a:lumMod val="50000"/>
                    </a:schemeClr>
                  </a:solidFill>
                  <a:latin typeface="メイリオ" panose="020B0604030504040204" pitchFamily="50" charset="-128"/>
                  <a:ea typeface="メイリオ" panose="020B0604030504040204" pitchFamily="50" charset="-128"/>
                </a:rPr>
                <a:t>	</a:t>
              </a:r>
              <a:r>
                <a:rPr kumimoji="1" lang="ja-JP" altLang="en-US" sz="800">
                  <a:solidFill>
                    <a:schemeClr val="tx2">
                      <a:lumMod val="50000"/>
                    </a:schemeClr>
                  </a:solidFill>
                  <a:latin typeface="メイリオ" panose="020B0604030504040204" pitchFamily="50" charset="-128"/>
                  <a:ea typeface="メイリオ" panose="020B0604030504040204" pitchFamily="50" charset="-128"/>
                </a:rPr>
                <a:t>・ドラッグ＆ドロップでの入力は、ご遠慮ください。（計算式が壊れてしまいます。）</a:t>
              </a:r>
              <a:endParaRPr kumimoji="1" lang="en-US" altLang="ja-JP" sz="800">
                <a:solidFill>
                  <a:schemeClr val="tx2">
                    <a:lumMod val="50000"/>
                  </a:schemeClr>
                </a:solidFill>
                <a:latin typeface="メイリオ" panose="020B0604030504040204" pitchFamily="50" charset="-128"/>
                <a:ea typeface="メイリオ" panose="020B0604030504040204" pitchFamily="50" charset="-128"/>
              </a:endParaRPr>
            </a:p>
            <a:p>
              <a:pPr algn="l"/>
              <a:r>
                <a:rPr kumimoji="1" lang="en-US" altLang="ja-JP" sz="800">
                  <a:solidFill>
                    <a:schemeClr val="tx2">
                      <a:lumMod val="50000"/>
                    </a:schemeClr>
                  </a:solidFill>
                  <a:latin typeface="メイリオ" panose="020B0604030504040204" pitchFamily="50" charset="-128"/>
                  <a:ea typeface="メイリオ" panose="020B0604030504040204" pitchFamily="50" charset="-128"/>
                </a:rPr>
                <a:t>	</a:t>
              </a:r>
              <a:endParaRPr kumimoji="1" lang="ja-JP" altLang="en-US" sz="800">
                <a:solidFill>
                  <a:schemeClr val="tx2">
                    <a:lumMod val="50000"/>
                  </a:schemeClr>
                </a:solidFill>
                <a:latin typeface="メイリオ" panose="020B0604030504040204" pitchFamily="50" charset="-128"/>
                <a:ea typeface="メイリオ" panose="020B0604030504040204" pitchFamily="50" charset="-128"/>
              </a:endParaRPr>
            </a:p>
          </xdr:txBody>
        </xdr:sp>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9531030" y="92223"/>
              <a:ext cx="695325" cy="149017"/>
            </a:xfrm>
            <a:prstGeom prst="roundRect">
              <a:avLst/>
            </a:prstGeom>
            <a:solidFill>
              <a:srgbClr val="FBB7C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a:solidFill>
                    <a:schemeClr val="tx2">
                      <a:lumMod val="75000"/>
                    </a:schemeClr>
                  </a:solidFill>
                  <a:latin typeface="メイリオ" panose="020B0604030504040204" pitchFamily="50" charset="-128"/>
                  <a:ea typeface="メイリオ" panose="020B0604030504040204" pitchFamily="50" charset="-128"/>
                </a:rPr>
                <a:t>赤色部分</a:t>
              </a:r>
            </a:p>
          </xdr:txBody>
        </xdr:sp>
      </xdr:grpSp>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7753350" y="76201"/>
            <a:ext cx="847725" cy="361949"/>
          </a:xfrm>
          <a:prstGeom prst="roundRect">
            <a:avLst>
              <a:gd name="adj" fmla="val 1104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lumMod val="75000"/>
                  </a:schemeClr>
                </a:solidFill>
                <a:latin typeface="BIZ UDPゴシック" panose="020B0400000000000000" pitchFamily="50" charset="-128"/>
                <a:ea typeface="BIZ UDPゴシック" panose="020B0400000000000000" pitchFamily="50" charset="-128"/>
              </a:rPr>
              <a:t>注意事項</a:t>
            </a: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8582025" y="76200"/>
            <a:ext cx="45719" cy="1019175"/>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2647949</xdr:colOff>
      <xdr:row>137</xdr:row>
      <xdr:rowOff>180975</xdr:rowOff>
    </xdr:from>
    <xdr:to>
      <xdr:col>19</xdr:col>
      <xdr:colOff>209550</xdr:colOff>
      <xdr:row>141</xdr:row>
      <xdr:rowOff>200025</xdr:rowOff>
    </xdr:to>
    <xdr:sp macro="" textlink="">
      <xdr:nvSpPr>
        <xdr:cNvPr id="13" name="矢印: 右 12">
          <a:hlinkClick xmlns:r="http://schemas.openxmlformats.org/officeDocument/2006/relationships" r:id="rId1"/>
          <a:extLst>
            <a:ext uri="{FF2B5EF4-FFF2-40B4-BE49-F238E27FC236}">
              <a16:creationId xmlns:a16="http://schemas.microsoft.com/office/drawing/2014/main" id="{00000000-0008-0000-0000-00000D000000}"/>
            </a:ext>
          </a:extLst>
        </xdr:cNvPr>
        <xdr:cNvSpPr/>
      </xdr:nvSpPr>
      <xdr:spPr>
        <a:xfrm>
          <a:off x="15373349" y="33632775"/>
          <a:ext cx="2581276" cy="895350"/>
        </a:xfrm>
        <a:prstGeom prst="rightArrow">
          <a:avLst/>
        </a:prstGeom>
        <a:solidFill>
          <a:srgbClr val="FBB7CA"/>
        </a:solidFill>
        <a:ln>
          <a:solidFill>
            <a:srgbClr val="002060"/>
          </a:solidFill>
          <a:headEnd type="none" w="med" len="med"/>
          <a:tailEnd type="triangle" w="med" len="med"/>
        </a:ln>
        <a:effectLst>
          <a:outerShdw dist="38100" dir="2700000" algn="tl" rotWithShape="0">
            <a:schemeClr val="bg1"/>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t"/>
        <a:lstStyle/>
        <a:p>
          <a:pPr algn="ctr"/>
          <a:endParaRPr kumimoji="1" lang="en-US" altLang="ja-JP" sz="800">
            <a:solidFill>
              <a:srgbClr val="002060"/>
            </a:solidFill>
            <a:latin typeface="BIZ UDゴシック" panose="020B0400000000000000" pitchFamily="49" charset="-128"/>
            <a:ea typeface="BIZ UDゴシック" panose="020B0400000000000000" pitchFamily="49" charset="-128"/>
          </a:endParaRPr>
        </a:p>
        <a:p>
          <a:pPr algn="ctr"/>
          <a:r>
            <a:rPr kumimoji="1" lang="ja-JP" altLang="en-US" sz="800">
              <a:solidFill>
                <a:srgbClr val="002060"/>
              </a:solidFill>
              <a:latin typeface="BIZ UDゴシック" panose="020B0400000000000000" pitchFamily="49" charset="-128"/>
              <a:ea typeface="BIZ UDゴシック" panose="020B0400000000000000" pitchFamily="49" charset="-128"/>
            </a:rPr>
            <a:t>👉企業の奨学金返還支援</a:t>
          </a:r>
          <a:r>
            <a:rPr kumimoji="1" lang="en-US" altLang="ja-JP" sz="800">
              <a:solidFill>
                <a:srgbClr val="002060"/>
              </a:solidFill>
              <a:latin typeface="BIZ UDゴシック" panose="020B0400000000000000" pitchFamily="49" charset="-128"/>
              <a:ea typeface="BIZ UDゴシック" panose="020B0400000000000000" pitchFamily="49" charset="-128"/>
            </a:rPr>
            <a:t>(</a:t>
          </a:r>
          <a:r>
            <a:rPr kumimoji="1" lang="ja-JP" altLang="en-US" sz="800">
              <a:solidFill>
                <a:srgbClr val="002060"/>
              </a:solidFill>
              <a:latin typeface="BIZ UDゴシック" panose="020B0400000000000000" pitchFamily="49" charset="-128"/>
              <a:ea typeface="BIZ UDゴシック" panose="020B0400000000000000" pitchFamily="49" charset="-128"/>
            </a:rPr>
            <a:t>代理返還</a:t>
          </a:r>
          <a:r>
            <a:rPr kumimoji="1" lang="en-US" altLang="ja-JP" sz="800">
              <a:solidFill>
                <a:srgbClr val="002060"/>
              </a:solidFill>
              <a:latin typeface="BIZ UDゴシック" panose="020B0400000000000000" pitchFamily="49" charset="-128"/>
              <a:ea typeface="BIZ UDゴシック" panose="020B0400000000000000" pitchFamily="49" charset="-128"/>
            </a:rPr>
            <a:t>)</a:t>
          </a:r>
          <a:r>
            <a:rPr kumimoji="1" lang="ja-JP" altLang="en-US" sz="800">
              <a:solidFill>
                <a:srgbClr val="002060"/>
              </a:solidFill>
              <a:latin typeface="BIZ UDゴシック" panose="020B0400000000000000" pitchFamily="49" charset="-128"/>
              <a:ea typeface="BIZ UDゴシック" panose="020B0400000000000000" pitchFamily="49" charset="-128"/>
            </a:rPr>
            <a:t>制度とは？</a:t>
          </a:r>
          <a:endParaRPr kumimoji="1" lang="en-US" altLang="ja-JP" sz="800">
            <a:solidFill>
              <a:srgbClr val="002060"/>
            </a:solidFill>
            <a:latin typeface="BIZ UDゴシック" panose="020B0400000000000000" pitchFamily="49" charset="-128"/>
            <a:ea typeface="BIZ UDゴシック" panose="020B0400000000000000" pitchFamily="49" charset="-128"/>
          </a:endParaRPr>
        </a:p>
        <a:p>
          <a:pPr algn="ctr"/>
          <a:r>
            <a:rPr kumimoji="1" lang="ja-JP" altLang="en-US" sz="800">
              <a:solidFill>
                <a:srgbClr val="002060"/>
              </a:solidFill>
              <a:latin typeface="BIZ UDゴシック" panose="020B0400000000000000" pitchFamily="49" charset="-128"/>
              <a:ea typeface="BIZ UDゴシック" panose="020B0400000000000000" pitchFamily="49" charset="-128"/>
            </a:rPr>
            <a:t>  （クリックで外部リンク先へ遷移します）</a:t>
          </a:r>
        </a:p>
      </xdr:txBody>
    </xdr:sp>
    <xdr:clientData/>
  </xdr:twoCellAnchor>
  <xdr:twoCellAnchor>
    <xdr:from>
      <xdr:col>12</xdr:col>
      <xdr:colOff>152399</xdr:colOff>
      <xdr:row>141</xdr:row>
      <xdr:rowOff>66675</xdr:rowOff>
    </xdr:from>
    <xdr:to>
      <xdr:col>18</xdr:col>
      <xdr:colOff>123825</xdr:colOff>
      <xdr:row>145</xdr:row>
      <xdr:rowOff>161925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6144874" y="34394775"/>
          <a:ext cx="1038226" cy="971550"/>
          <a:chOff x="15373349" y="34309050"/>
          <a:chExt cx="1038226" cy="971550"/>
        </a:xfrm>
      </xdr:grpSpPr>
      <xdr:sp macro="" textlink="">
        <xdr:nvSpPr>
          <xdr:cNvPr id="9" name="吹き出し: 線 8">
            <a:extLst>
              <a:ext uri="{FF2B5EF4-FFF2-40B4-BE49-F238E27FC236}">
                <a16:creationId xmlns:a16="http://schemas.microsoft.com/office/drawing/2014/main" id="{00000000-0008-0000-0000-000009000000}"/>
              </a:ext>
            </a:extLst>
          </xdr:cNvPr>
          <xdr:cNvSpPr/>
        </xdr:nvSpPr>
        <xdr:spPr>
          <a:xfrm>
            <a:off x="15373349" y="34309050"/>
            <a:ext cx="1038226" cy="971550"/>
          </a:xfrm>
          <a:prstGeom prst="borderCallout1">
            <a:avLst>
              <a:gd name="adj1" fmla="val 18750"/>
              <a:gd name="adj2" fmla="val -8333"/>
              <a:gd name="adj3" fmla="val 74671"/>
              <a:gd name="adj4" fmla="val -120286"/>
            </a:avLst>
          </a:prstGeom>
          <a:solidFill>
            <a:srgbClr val="FBB7CA"/>
          </a:solidFill>
          <a:ln>
            <a:solidFill>
              <a:srgbClr val="002060"/>
            </a:solidFill>
            <a:headEnd type="none" w="med" len="med"/>
            <a:tailEnd type="triangle" w="med" len="med"/>
          </a:ln>
          <a:effectLst>
            <a:outerShdw dist="38100" dir="2700000" algn="tl" rotWithShape="0">
              <a:schemeClr val="bg1"/>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t"/>
          <a:lstStyle/>
          <a:p>
            <a:pPr algn="l"/>
            <a:endParaRPr kumimoji="1" lang="ja-JP" altLang="en-US" sz="800">
              <a:solidFill>
                <a:srgbClr val="002060"/>
              </a:solidFill>
              <a:latin typeface="BIZ UDゴシック" panose="020B0400000000000000" pitchFamily="49" charset="-128"/>
              <a:ea typeface="BIZ UDゴシック" panose="020B0400000000000000" pitchFamily="49" charset="-128"/>
            </a:endParaRPr>
          </a:p>
        </xdr:txBody>
      </xdr:sp>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78125" y="34366200"/>
            <a:ext cx="857249" cy="85724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619125</xdr:colOff>
      <xdr:row>0</xdr:row>
      <xdr:rowOff>66676</xdr:rowOff>
    </xdr:from>
    <xdr:to>
      <xdr:col>40</xdr:col>
      <xdr:colOff>561975</xdr:colOff>
      <xdr:row>2</xdr:row>
      <xdr:rowOff>180975</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7591425" y="66676"/>
          <a:ext cx="4057650" cy="904874"/>
        </a:xfrm>
        <a:prstGeom prst="roundRect">
          <a:avLst>
            <a:gd name="adj" fmla="val 12987"/>
          </a:avLst>
        </a:prstGeom>
        <a:solidFill>
          <a:schemeClr val="accent6">
            <a:lumMod val="20000"/>
            <a:lumOff val="8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accent1">
                  <a:lumMod val="50000"/>
                </a:schemeClr>
              </a:solidFill>
              <a:latin typeface="メイリオ" panose="020B0604030504040204" pitchFamily="50" charset="-128"/>
              <a:ea typeface="メイリオ" panose="020B0604030504040204" pitchFamily="50" charset="-128"/>
            </a:rPr>
            <a:t>ご入力いただきましたデータをもとに完成した求人票のイメージとなります。</a:t>
          </a:r>
          <a:endParaRPr kumimoji="1" lang="en-US" altLang="ja-JP" sz="800">
            <a:solidFill>
              <a:schemeClr val="accent1">
                <a:lumMod val="50000"/>
              </a:schemeClr>
            </a:solidFill>
            <a:latin typeface="メイリオ" panose="020B0604030504040204" pitchFamily="50" charset="-128"/>
            <a:ea typeface="メイリオ" panose="020B0604030504040204" pitchFamily="50" charset="-128"/>
          </a:endParaRPr>
        </a:p>
        <a:p>
          <a:pPr algn="l"/>
          <a:r>
            <a:rPr kumimoji="1" lang="ja-JP" altLang="en-US" sz="800">
              <a:solidFill>
                <a:schemeClr val="accent1">
                  <a:lumMod val="50000"/>
                </a:schemeClr>
              </a:solidFill>
              <a:latin typeface="メイリオ" panose="020B0604030504040204" pitchFamily="50" charset="-128"/>
              <a:ea typeface="メイリオ" panose="020B0604030504040204" pitchFamily="50" charset="-128"/>
            </a:rPr>
            <a:t>学生へ配布する求人票のデザインとは若干の違いがございます。</a:t>
          </a:r>
          <a:endParaRPr kumimoji="1" lang="en-US" altLang="ja-JP" sz="800">
            <a:solidFill>
              <a:schemeClr val="accent1">
                <a:lumMod val="50000"/>
              </a:schemeClr>
            </a:solidFill>
            <a:latin typeface="メイリオ" panose="020B0604030504040204" pitchFamily="50" charset="-128"/>
            <a:ea typeface="メイリオ" panose="020B0604030504040204" pitchFamily="50" charset="-128"/>
          </a:endParaRPr>
        </a:p>
        <a:p>
          <a:pPr algn="l"/>
          <a:r>
            <a:rPr kumimoji="1" lang="ja-JP" altLang="en-US" sz="800">
              <a:solidFill>
                <a:schemeClr val="accent1">
                  <a:lumMod val="50000"/>
                </a:schemeClr>
              </a:solidFill>
              <a:latin typeface="メイリオ" panose="020B0604030504040204" pitchFamily="50" charset="-128"/>
              <a:ea typeface="メイリオ" panose="020B0604030504040204" pitchFamily="50" charset="-128"/>
            </a:rPr>
            <a:t>ご了承くださいますようお願い申し上げます。</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028F7D-9398-4B7C-A2DB-DB283B67F7A1}" name="テーブル1" displayName="テーブル1" ref="N5:Q256" totalsRowShown="0">
  <autoFilter ref="N5:Q256" xr:uid="{60028F7D-9398-4B7C-A2DB-DB283B67F7A1}"/>
  <tableColumns count="4">
    <tableColumn id="1" xr3:uid="{34BAE1FB-2693-48D9-A1C5-C4D4B2E90852}" name="項目コード" dataDxfId="113"/>
    <tableColumn id="2" xr3:uid="{84C9779E-F782-4E9F-BF71-477C8B4D0FB2}" name="項目" dataDxfId="112"/>
    <tableColumn id="3" xr3:uid="{7E29ABC0-71B6-4EED-880A-E5835353B6CC}" name="入力事項" dataDxfId="111"/>
    <tableColumn id="4" xr3:uid="{0B62F49F-6AAB-46ED-A0B1-D83DCBFAB059}" name="T/F" dataDxfId="110"/>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table" Target="../tables/table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FD4DF-D707-4FB0-8481-2DE5109BA4F5}">
  <sheetPr codeName="Sheet5"/>
  <dimension ref="A1:T266"/>
  <sheetViews>
    <sheetView showGridLines="0" tabSelected="1" zoomScaleNormal="100" workbookViewId="0">
      <pane ySplit="5" topLeftCell="A245" activePane="bottomLeft" state="frozen"/>
      <selection pane="bottomLeft" activeCell="E3" sqref="E3"/>
    </sheetView>
  </sheetViews>
  <sheetFormatPr defaultRowHeight="18.75"/>
  <cols>
    <col min="1" max="1" width="3.75" style="67" customWidth="1"/>
    <col min="2" max="2" width="2.625" style="67" customWidth="1"/>
    <col min="3" max="3" width="4" style="67" customWidth="1"/>
    <col min="4" max="4" width="19.25" style="69" customWidth="1"/>
    <col min="5" max="5" width="12.75" style="103" customWidth="1"/>
    <col min="6" max="10" width="12.75" style="105" customWidth="1"/>
    <col min="11" max="11" width="60.875" style="310" customWidth="1"/>
    <col min="12" max="12" width="42.875" style="310" customWidth="1"/>
    <col min="13" max="13" width="4.5" customWidth="1"/>
    <col min="14" max="14" width="6.625" style="324" hidden="1" customWidth="1"/>
    <col min="15" max="15" width="16.5" style="1" hidden="1" customWidth="1"/>
    <col min="16" max="16" width="19.5" style="1" hidden="1" customWidth="1"/>
    <col min="17" max="17" width="9" style="13" hidden="1" customWidth="1"/>
    <col min="18" max="18" width="9.5" style="6" customWidth="1"/>
  </cols>
  <sheetData>
    <row r="1" spans="1:17">
      <c r="A1" s="1046" t="s">
        <v>423</v>
      </c>
      <c r="B1" s="1046"/>
      <c r="C1" s="1046"/>
      <c r="D1" s="1046"/>
      <c r="E1" s="104"/>
      <c r="O1" s="323">
        <f>MAX(テーブル1[項目コード])+1</f>
        <v>236</v>
      </c>
      <c r="P1"/>
      <c r="Q1" s="12"/>
    </row>
    <row r="2" spans="1:17" ht="46.5" customHeight="1">
      <c r="A2" s="14"/>
      <c r="B2" s="14"/>
      <c r="C2" s="14"/>
      <c r="D2" s="14"/>
      <c r="E2" s="104"/>
      <c r="O2"/>
      <c r="P2"/>
    </row>
    <row r="3" spans="1:17" ht="24.75" customHeight="1">
      <c r="A3" s="14"/>
      <c r="C3" s="456"/>
      <c r="D3" s="455" t="s">
        <v>517</v>
      </c>
      <c r="E3" s="748">
        <v>2026</v>
      </c>
      <c r="F3" s="744" t="s">
        <v>532</v>
      </c>
      <c r="G3" s="747" t="str">
        <f>"（"&amp;E3+1&amp;"年3月 卒業者用）"</f>
        <v>（2027年3月 卒業者用）</v>
      </c>
      <c r="H3" s="743"/>
      <c r="O3"/>
      <c r="P3"/>
    </row>
    <row r="4" spans="1:17" ht="6.75" customHeight="1" thickBot="1">
      <c r="A4" s="14"/>
      <c r="B4" s="14"/>
      <c r="C4" s="14"/>
      <c r="D4" s="14"/>
      <c r="E4" s="104"/>
      <c r="O4"/>
      <c r="P4"/>
    </row>
    <row r="5" spans="1:17" ht="19.5" thickBot="1">
      <c r="A5" s="805" t="s">
        <v>375</v>
      </c>
      <c r="B5" s="806"/>
      <c r="C5" s="806"/>
      <c r="D5" s="807"/>
      <c r="E5" s="808" t="s">
        <v>376</v>
      </c>
      <c r="F5" s="809"/>
      <c r="G5" s="809"/>
      <c r="H5" s="809"/>
      <c r="I5" s="809"/>
      <c r="J5" s="809"/>
      <c r="K5" s="311" t="s">
        <v>221</v>
      </c>
      <c r="L5" s="311" t="s">
        <v>377</v>
      </c>
      <c r="N5" s="325" t="s">
        <v>438</v>
      </c>
      <c r="O5" s="469" t="s">
        <v>375</v>
      </c>
      <c r="P5" s="469" t="s">
        <v>439</v>
      </c>
      <c r="Q5" s="326" t="s">
        <v>440</v>
      </c>
    </row>
    <row r="6" spans="1:17" ht="2.25" customHeight="1" thickBot="1">
      <c r="A6" s="457"/>
      <c r="B6" s="458"/>
      <c r="C6" s="458"/>
      <c r="D6" s="459"/>
      <c r="E6" s="460"/>
      <c r="F6" s="461"/>
      <c r="G6" s="461"/>
      <c r="H6" s="461"/>
      <c r="I6" s="461"/>
      <c r="J6" s="461"/>
      <c r="K6" s="462"/>
      <c r="L6" s="462"/>
      <c r="N6" s="463"/>
      <c r="O6" s="470"/>
      <c r="P6" s="470"/>
      <c r="Q6" s="464"/>
    </row>
    <row r="7" spans="1:17" ht="17.45" customHeight="1">
      <c r="A7" s="907" t="s">
        <v>204</v>
      </c>
      <c r="B7" s="878" t="s">
        <v>3</v>
      </c>
      <c r="C7" s="878"/>
      <c r="D7" s="879"/>
      <c r="E7" s="913"/>
      <c r="F7" s="914"/>
      <c r="G7" s="914"/>
      <c r="H7" s="914"/>
      <c r="I7" s="914"/>
      <c r="J7" s="914"/>
      <c r="K7" s="373"/>
      <c r="L7" s="374"/>
      <c r="N7" s="2">
        <v>1</v>
      </c>
      <c r="O7" s="471" t="s">
        <v>3</v>
      </c>
      <c r="P7" s="471" t="str">
        <f t="shared" ref="P7:P38" si="0">IF(E7="","",E7)</f>
        <v/>
      </c>
      <c r="Q7" s="471"/>
    </row>
    <row r="8" spans="1:17" ht="17.45" customHeight="1">
      <c r="A8" s="908"/>
      <c r="B8" s="876" t="s">
        <v>2</v>
      </c>
      <c r="C8" s="876"/>
      <c r="D8" s="877"/>
      <c r="E8" s="911"/>
      <c r="F8" s="912"/>
      <c r="G8" s="912"/>
      <c r="H8" s="912"/>
      <c r="I8" s="912"/>
      <c r="J8" s="912"/>
      <c r="K8" s="375"/>
      <c r="L8" s="376"/>
      <c r="N8" s="2">
        <v>2</v>
      </c>
      <c r="O8" s="471" t="s">
        <v>2</v>
      </c>
      <c r="P8" s="471" t="str">
        <f t="shared" si="0"/>
        <v/>
      </c>
      <c r="Q8" s="471"/>
    </row>
    <row r="9" spans="1:17" ht="17.45" customHeight="1">
      <c r="A9" s="908"/>
      <c r="B9" s="880" t="s">
        <v>4</v>
      </c>
      <c r="C9" s="880"/>
      <c r="D9" s="881"/>
      <c r="E9" s="859"/>
      <c r="F9" s="859"/>
      <c r="G9" s="859"/>
      <c r="H9" s="859"/>
      <c r="I9" s="859"/>
      <c r="J9" s="859"/>
      <c r="K9" s="373"/>
      <c r="L9" s="374"/>
      <c r="N9" s="2">
        <v>3</v>
      </c>
      <c r="O9" s="471" t="s">
        <v>4</v>
      </c>
      <c r="P9" s="471" t="str">
        <f t="shared" si="0"/>
        <v/>
      </c>
      <c r="Q9" s="471"/>
    </row>
    <row r="10" spans="1:17" ht="17.45" customHeight="1">
      <c r="A10" s="908"/>
      <c r="B10" s="880" t="s">
        <v>5</v>
      </c>
      <c r="C10" s="880"/>
      <c r="D10" s="881"/>
      <c r="E10" s="915"/>
      <c r="F10" s="915"/>
      <c r="G10" s="915"/>
      <c r="H10" s="915"/>
      <c r="I10" s="915"/>
      <c r="J10" s="915"/>
      <c r="K10" s="377"/>
      <c r="L10" s="378"/>
      <c r="N10" s="3">
        <v>4</v>
      </c>
      <c r="O10" s="472" t="s">
        <v>5</v>
      </c>
      <c r="P10" s="473" t="str">
        <f t="shared" si="0"/>
        <v/>
      </c>
      <c r="Q10" s="473"/>
    </row>
    <row r="11" spans="1:17" ht="17.45" customHeight="1" thickBot="1">
      <c r="A11" s="908"/>
      <c r="B11" s="884" t="s">
        <v>6</v>
      </c>
      <c r="C11" s="884"/>
      <c r="D11" s="885"/>
      <c r="E11" s="119"/>
      <c r="F11" s="120" t="s">
        <v>223</v>
      </c>
      <c r="G11" s="121"/>
      <c r="H11" s="121"/>
      <c r="I11" s="121"/>
      <c r="J11" s="122"/>
      <c r="K11" s="379" t="s">
        <v>224</v>
      </c>
      <c r="L11" s="380"/>
      <c r="N11" s="4">
        <v>5</v>
      </c>
      <c r="O11" s="474" t="s">
        <v>6</v>
      </c>
      <c r="P11" s="471" t="str">
        <f t="shared" si="0"/>
        <v/>
      </c>
      <c r="Q11" s="471"/>
    </row>
    <row r="12" spans="1:17" ht="17.45" customHeight="1" thickTop="1">
      <c r="A12" s="908"/>
      <c r="B12" s="886" t="s">
        <v>210</v>
      </c>
      <c r="C12" s="887"/>
      <c r="D12" s="15" t="s">
        <v>209</v>
      </c>
      <c r="E12" s="123"/>
      <c r="F12" s="124"/>
      <c r="G12" s="125"/>
      <c r="H12" s="125"/>
      <c r="I12" s="125"/>
      <c r="J12" s="126"/>
      <c r="K12" s="381" t="s">
        <v>225</v>
      </c>
      <c r="L12" s="382"/>
      <c r="N12" s="727">
        <v>6</v>
      </c>
      <c r="O12" s="725" t="s">
        <v>11</v>
      </c>
      <c r="P12" s="725" t="str">
        <f t="shared" si="0"/>
        <v/>
      </c>
      <c r="Q12" s="725"/>
    </row>
    <row r="13" spans="1:17" ht="17.45" customHeight="1">
      <c r="A13" s="908"/>
      <c r="B13" s="886"/>
      <c r="C13" s="887"/>
      <c r="D13" s="16" t="s">
        <v>211</v>
      </c>
      <c r="E13" s="127"/>
      <c r="F13" s="128"/>
      <c r="G13" s="465"/>
      <c r="H13" s="465"/>
      <c r="I13" s="129"/>
      <c r="J13" s="130"/>
      <c r="K13" s="383"/>
      <c r="L13" s="384"/>
      <c r="N13" s="727">
        <v>7</v>
      </c>
      <c r="O13" s="725" t="s">
        <v>12</v>
      </c>
      <c r="P13" s="725" t="str">
        <f t="shared" si="0"/>
        <v/>
      </c>
      <c r="Q13" s="725"/>
    </row>
    <row r="14" spans="1:17" ht="17.45" customHeight="1">
      <c r="A14" s="908"/>
      <c r="B14" s="886"/>
      <c r="C14" s="887"/>
      <c r="D14" s="16" t="s">
        <v>212</v>
      </c>
      <c r="E14" s="854"/>
      <c r="F14" s="855"/>
      <c r="G14" s="855"/>
      <c r="H14" s="855"/>
      <c r="I14" s="131"/>
      <c r="J14" s="131"/>
      <c r="K14" s="383"/>
      <c r="L14" s="384"/>
      <c r="N14" s="726">
        <v>8</v>
      </c>
      <c r="O14" s="724" t="s">
        <v>13</v>
      </c>
      <c r="P14" s="725" t="str">
        <f t="shared" si="0"/>
        <v/>
      </c>
      <c r="Q14" s="725"/>
    </row>
    <row r="15" spans="1:17" ht="17.45" customHeight="1">
      <c r="A15" s="908"/>
      <c r="B15" s="920"/>
      <c r="C15" s="921"/>
      <c r="D15" s="17" t="s">
        <v>213</v>
      </c>
      <c r="E15" s="922"/>
      <c r="F15" s="912"/>
      <c r="G15" s="912"/>
      <c r="H15" s="912"/>
      <c r="I15" s="912"/>
      <c r="J15" s="923"/>
      <c r="K15" s="373"/>
      <c r="L15" s="374"/>
      <c r="N15" s="726">
        <v>9</v>
      </c>
      <c r="O15" s="724" t="s">
        <v>14</v>
      </c>
      <c r="P15" s="725" t="str">
        <f t="shared" si="0"/>
        <v/>
      </c>
      <c r="Q15" s="725"/>
    </row>
    <row r="16" spans="1:17" ht="17.45" customHeight="1">
      <c r="A16" s="908"/>
      <c r="B16" s="880" t="s">
        <v>15</v>
      </c>
      <c r="C16" s="880"/>
      <c r="D16" s="881"/>
      <c r="E16" s="867"/>
      <c r="F16" s="868"/>
      <c r="G16" s="868"/>
      <c r="H16" s="868"/>
      <c r="I16" s="868"/>
      <c r="J16" s="869"/>
      <c r="K16" s="377" t="s">
        <v>225</v>
      </c>
      <c r="L16" s="378"/>
      <c r="N16" s="4">
        <v>10</v>
      </c>
      <c r="O16" s="474" t="s">
        <v>15</v>
      </c>
      <c r="P16" s="471" t="str">
        <f t="shared" si="0"/>
        <v/>
      </c>
      <c r="Q16" s="471"/>
    </row>
    <row r="17" spans="1:20" ht="17.45" customHeight="1" thickBot="1">
      <c r="A17" s="908"/>
      <c r="B17" s="884" t="s">
        <v>16</v>
      </c>
      <c r="C17" s="884"/>
      <c r="D17" s="885"/>
      <c r="E17" s="870"/>
      <c r="F17" s="871"/>
      <c r="G17" s="871"/>
      <c r="H17" s="871"/>
      <c r="I17" s="871"/>
      <c r="J17" s="872"/>
      <c r="K17" s="385"/>
      <c r="L17" s="386"/>
      <c r="N17" s="4">
        <v>11</v>
      </c>
      <c r="O17" s="474" t="s">
        <v>16</v>
      </c>
      <c r="P17" s="471" t="str">
        <f t="shared" si="0"/>
        <v/>
      </c>
      <c r="Q17" s="471"/>
    </row>
    <row r="18" spans="1:20" ht="17.45" customHeight="1" thickTop="1">
      <c r="A18" s="908"/>
      <c r="B18" s="876" t="s">
        <v>17</v>
      </c>
      <c r="C18" s="876"/>
      <c r="D18" s="877"/>
      <c r="E18" s="902"/>
      <c r="F18" s="903"/>
      <c r="G18" s="903"/>
      <c r="H18" s="903"/>
      <c r="I18" s="903"/>
      <c r="J18" s="904"/>
      <c r="K18" s="373"/>
      <c r="L18" s="374"/>
      <c r="N18" s="2">
        <v>12</v>
      </c>
      <c r="O18" s="471" t="s">
        <v>17</v>
      </c>
      <c r="P18" s="471" t="str">
        <f t="shared" si="0"/>
        <v/>
      </c>
      <c r="Q18" s="471"/>
    </row>
    <row r="19" spans="1:20" ht="51" customHeight="1" thickBot="1">
      <c r="A19" s="908"/>
      <c r="B19" s="884" t="s">
        <v>18</v>
      </c>
      <c r="C19" s="884"/>
      <c r="D19" s="885"/>
      <c r="E19" s="905"/>
      <c r="F19" s="906"/>
      <c r="G19" s="906"/>
      <c r="H19" s="906"/>
      <c r="I19" s="906"/>
      <c r="J19" s="906"/>
      <c r="K19" s="377"/>
      <c r="L19" s="378"/>
      <c r="N19" s="2">
        <v>13</v>
      </c>
      <c r="O19" s="471" t="s">
        <v>18</v>
      </c>
      <c r="P19" s="471" t="str">
        <f t="shared" si="0"/>
        <v/>
      </c>
      <c r="Q19" s="471"/>
      <c r="T19" s="5"/>
    </row>
    <row r="20" spans="1:20" ht="17.45" customHeight="1" thickTop="1">
      <c r="A20" s="908"/>
      <c r="B20" s="876" t="s">
        <v>7</v>
      </c>
      <c r="C20" s="876"/>
      <c r="D20" s="877"/>
      <c r="E20" s="132"/>
      <c r="F20" s="133" t="s">
        <v>219</v>
      </c>
      <c r="G20" s="134"/>
      <c r="H20" s="134"/>
      <c r="I20" s="134"/>
      <c r="J20" s="135"/>
      <c r="K20" s="387"/>
      <c r="L20" s="388"/>
      <c r="N20" s="4">
        <v>14</v>
      </c>
      <c r="O20" s="474" t="s">
        <v>7</v>
      </c>
      <c r="P20" s="471" t="str">
        <f t="shared" si="0"/>
        <v/>
      </c>
      <c r="Q20" s="471"/>
    </row>
    <row r="21" spans="1:20" ht="17.45" customHeight="1" thickBot="1">
      <c r="A21" s="908"/>
      <c r="B21" s="884" t="s">
        <v>8</v>
      </c>
      <c r="C21" s="884"/>
      <c r="D21" s="885"/>
      <c r="E21" s="136"/>
      <c r="F21" s="137" t="s">
        <v>219</v>
      </c>
      <c r="G21" s="138"/>
      <c r="H21" s="138"/>
      <c r="I21" s="138"/>
      <c r="J21" s="122"/>
      <c r="K21" s="377"/>
      <c r="L21" s="378"/>
      <c r="N21" s="4">
        <v>15</v>
      </c>
      <c r="O21" s="474" t="s">
        <v>8</v>
      </c>
      <c r="P21" s="471" t="str">
        <f t="shared" si="0"/>
        <v/>
      </c>
      <c r="Q21" s="471"/>
    </row>
    <row r="22" spans="1:20" ht="17.45" customHeight="1" thickTop="1">
      <c r="A22" s="908"/>
      <c r="B22" s="916" t="s">
        <v>9</v>
      </c>
      <c r="C22" s="917"/>
      <c r="D22" s="18" t="s">
        <v>214</v>
      </c>
      <c r="E22" s="139"/>
      <c r="F22" s="140" t="s">
        <v>220</v>
      </c>
      <c r="G22" s="201"/>
      <c r="H22" s="201"/>
      <c r="I22" s="201"/>
      <c r="J22" s="262"/>
      <c r="K22" s="389"/>
      <c r="L22" s="390"/>
      <c r="N22" s="4">
        <v>16</v>
      </c>
      <c r="O22" s="474" t="s">
        <v>9</v>
      </c>
      <c r="P22" s="471" t="str">
        <f t="shared" si="0"/>
        <v/>
      </c>
      <c r="Q22" s="471"/>
    </row>
    <row r="23" spans="1:20" ht="17.45" customHeight="1">
      <c r="A23" s="908"/>
      <c r="B23" s="916"/>
      <c r="C23" s="917"/>
      <c r="D23" s="19" t="s">
        <v>1</v>
      </c>
      <c r="E23" s="142"/>
      <c r="F23" s="143" t="s">
        <v>220</v>
      </c>
      <c r="G23" s="150"/>
      <c r="H23" s="150"/>
      <c r="I23" s="150"/>
      <c r="J23" s="263"/>
      <c r="K23" s="383"/>
      <c r="L23" s="384"/>
      <c r="N23" s="4">
        <v>17</v>
      </c>
      <c r="O23" s="474" t="s">
        <v>1</v>
      </c>
      <c r="P23" s="471" t="str">
        <f t="shared" si="0"/>
        <v/>
      </c>
      <c r="Q23" s="471"/>
    </row>
    <row r="24" spans="1:20" ht="17.45" customHeight="1" thickBot="1">
      <c r="A24" s="909"/>
      <c r="B24" s="918"/>
      <c r="C24" s="919"/>
      <c r="D24" s="20" t="s">
        <v>278</v>
      </c>
      <c r="E24" s="108"/>
      <c r="F24" s="144" t="s">
        <v>220</v>
      </c>
      <c r="G24" s="145"/>
      <c r="H24" s="145"/>
      <c r="I24" s="145"/>
      <c r="J24" s="466"/>
      <c r="K24" s="391"/>
      <c r="L24" s="392"/>
      <c r="N24" s="4">
        <v>18</v>
      </c>
      <c r="O24" s="474" t="s">
        <v>10</v>
      </c>
      <c r="P24" s="471" t="str">
        <f t="shared" si="0"/>
        <v/>
      </c>
      <c r="Q24" s="471"/>
    </row>
    <row r="25" spans="1:20" ht="17.45" customHeight="1" thickBot="1">
      <c r="A25" s="907" t="s">
        <v>279</v>
      </c>
      <c r="B25" s="890" t="s">
        <v>19</v>
      </c>
      <c r="C25" s="890"/>
      <c r="D25" s="891"/>
      <c r="E25" s="786"/>
      <c r="F25" s="786"/>
      <c r="G25" s="786"/>
      <c r="H25" s="786"/>
      <c r="I25" s="786"/>
      <c r="J25" s="786"/>
      <c r="K25" s="393"/>
      <c r="L25" s="394"/>
      <c r="N25" s="2">
        <v>19</v>
      </c>
      <c r="O25" s="471" t="s">
        <v>19</v>
      </c>
      <c r="P25" s="471" t="str">
        <f t="shared" si="0"/>
        <v/>
      </c>
      <c r="Q25" s="471"/>
    </row>
    <row r="26" spans="1:20" ht="99.95" customHeight="1" thickTop="1" thickBot="1">
      <c r="A26" s="908"/>
      <c r="B26" s="890" t="s">
        <v>205</v>
      </c>
      <c r="C26" s="890"/>
      <c r="D26" s="891"/>
      <c r="E26" s="896"/>
      <c r="F26" s="897"/>
      <c r="G26" s="897"/>
      <c r="H26" s="897"/>
      <c r="I26" s="897"/>
      <c r="J26" s="897"/>
      <c r="K26" s="395"/>
      <c r="L26" s="396"/>
      <c r="N26" s="2">
        <v>20</v>
      </c>
      <c r="O26" s="471" t="s">
        <v>205</v>
      </c>
      <c r="P26" s="471" t="str">
        <f t="shared" si="0"/>
        <v/>
      </c>
      <c r="Q26" s="471"/>
    </row>
    <row r="27" spans="1:20" ht="17.45" customHeight="1" thickTop="1">
      <c r="A27" s="908"/>
      <c r="B27" s="886" t="s">
        <v>215</v>
      </c>
      <c r="C27" s="887"/>
      <c r="D27" s="73" t="s">
        <v>280</v>
      </c>
      <c r="E27" s="898"/>
      <c r="F27" s="899"/>
      <c r="G27" s="899"/>
      <c r="H27" s="899"/>
      <c r="I27" s="899"/>
      <c r="J27" s="899"/>
      <c r="K27" s="397" t="s">
        <v>381</v>
      </c>
      <c r="L27" s="398"/>
      <c r="N27" s="728">
        <v>21</v>
      </c>
      <c r="O27" s="729" t="s">
        <v>216</v>
      </c>
      <c r="P27" s="725" t="str">
        <f t="shared" si="0"/>
        <v/>
      </c>
      <c r="Q27" s="725"/>
    </row>
    <row r="28" spans="1:20" ht="17.45" customHeight="1">
      <c r="A28" s="908"/>
      <c r="B28" s="886"/>
      <c r="C28" s="887"/>
      <c r="D28" s="74" t="s">
        <v>209</v>
      </c>
      <c r="E28" s="714"/>
      <c r="F28" s="146"/>
      <c r="G28" s="147"/>
      <c r="H28" s="148"/>
      <c r="I28" s="148"/>
      <c r="J28" s="149"/>
      <c r="K28" s="399" t="s">
        <v>225</v>
      </c>
      <c r="L28" s="400"/>
      <c r="N28" s="727">
        <v>22</v>
      </c>
      <c r="O28" s="725" t="s">
        <v>20</v>
      </c>
      <c r="P28" s="725" t="str">
        <f>IF(P27="",IF(E28="","",E28),IF($E$12="","",$E$12))</f>
        <v/>
      </c>
      <c r="Q28" s="725"/>
    </row>
    <row r="29" spans="1:20" ht="17.45" customHeight="1">
      <c r="A29" s="908"/>
      <c r="B29" s="886"/>
      <c r="C29" s="887"/>
      <c r="D29" s="74" t="s">
        <v>211</v>
      </c>
      <c r="E29" s="334"/>
      <c r="F29" s="150"/>
      <c r="G29" s="151"/>
      <c r="H29" s="151"/>
      <c r="I29" s="151"/>
      <c r="J29" s="152"/>
      <c r="K29" s="399"/>
      <c r="L29" s="400"/>
      <c r="N29" s="727">
        <v>23</v>
      </c>
      <c r="O29" s="725" t="s">
        <v>21</v>
      </c>
      <c r="P29" s="725" t="str">
        <f>IF(P27="",IF(E29="","",E29),IF($E$13="","",$E$13))</f>
        <v/>
      </c>
      <c r="Q29" s="725"/>
    </row>
    <row r="30" spans="1:20" ht="17.45" customHeight="1">
      <c r="A30" s="908"/>
      <c r="B30" s="886"/>
      <c r="C30" s="887"/>
      <c r="D30" s="75" t="s">
        <v>212</v>
      </c>
      <c r="E30" s="856"/>
      <c r="F30" s="857"/>
      <c r="G30" s="857"/>
      <c r="H30" s="857"/>
      <c r="I30" s="153"/>
      <c r="J30" s="153"/>
      <c r="K30" s="401"/>
      <c r="L30" s="402"/>
      <c r="N30" s="727">
        <v>24</v>
      </c>
      <c r="O30" s="725" t="s">
        <v>22</v>
      </c>
      <c r="P30" s="725" t="str">
        <f>IF(P27="",IF(E30="","",E30),IF($E$14="","",$E$14))</f>
        <v/>
      </c>
      <c r="Q30" s="725"/>
    </row>
    <row r="31" spans="1:20" ht="17.45" customHeight="1">
      <c r="A31" s="908"/>
      <c r="B31" s="886"/>
      <c r="C31" s="887"/>
      <c r="D31" s="76" t="s">
        <v>213</v>
      </c>
      <c r="E31" s="892"/>
      <c r="F31" s="892"/>
      <c r="G31" s="892"/>
      <c r="H31" s="892"/>
      <c r="I31" s="892"/>
      <c r="J31" s="892"/>
      <c r="K31" s="403"/>
      <c r="L31" s="404"/>
      <c r="N31" s="727">
        <v>25</v>
      </c>
      <c r="O31" s="725" t="s">
        <v>23</v>
      </c>
      <c r="P31" s="725" t="str">
        <f>IF(P27="",IF(E31="","",E31),IF($E$15="","",$E$15))</f>
        <v/>
      </c>
      <c r="Q31" s="725"/>
    </row>
    <row r="32" spans="1:20" ht="17.45" customHeight="1" thickBot="1">
      <c r="A32" s="908"/>
      <c r="B32" s="888"/>
      <c r="C32" s="889"/>
      <c r="D32" s="77" t="s">
        <v>217</v>
      </c>
      <c r="E32" s="893"/>
      <c r="F32" s="893"/>
      <c r="G32" s="893"/>
      <c r="H32" s="893"/>
      <c r="I32" s="893"/>
      <c r="J32" s="893"/>
      <c r="K32" s="405" t="s">
        <v>378</v>
      </c>
      <c r="L32" s="406" t="s">
        <v>382</v>
      </c>
      <c r="N32" s="2">
        <v>26</v>
      </c>
      <c r="O32" s="471" t="s">
        <v>218</v>
      </c>
      <c r="P32" s="471" t="str">
        <f t="shared" si="0"/>
        <v/>
      </c>
      <c r="Q32" s="471"/>
    </row>
    <row r="33" spans="1:17" ht="17.45" customHeight="1">
      <c r="A33" s="908"/>
      <c r="B33" s="882" t="s">
        <v>206</v>
      </c>
      <c r="C33" s="882"/>
      <c r="D33" s="883"/>
      <c r="E33" s="894"/>
      <c r="F33" s="894"/>
      <c r="G33" s="894"/>
      <c r="H33" s="894"/>
      <c r="I33" s="894"/>
      <c r="J33" s="895"/>
      <c r="K33" s="393" t="s">
        <v>227</v>
      </c>
      <c r="L33" s="394"/>
      <c r="N33" s="2">
        <v>27</v>
      </c>
      <c r="O33" s="475" t="s">
        <v>24</v>
      </c>
      <c r="P33" s="471" t="str">
        <f>IF(E33="","",E33)</f>
        <v/>
      </c>
      <c r="Q33" s="471"/>
    </row>
    <row r="34" spans="1:17" ht="17.45" customHeight="1">
      <c r="A34" s="908"/>
      <c r="B34" s="865" t="s">
        <v>232</v>
      </c>
      <c r="C34" s="866"/>
      <c r="D34" s="21" t="s">
        <v>207</v>
      </c>
      <c r="E34" s="154"/>
      <c r="F34" s="155"/>
      <c r="G34" s="156"/>
      <c r="H34" s="156"/>
      <c r="I34" s="156"/>
      <c r="J34" s="157"/>
      <c r="K34" s="407" t="s">
        <v>231</v>
      </c>
      <c r="L34" s="408"/>
      <c r="N34" s="2">
        <v>28</v>
      </c>
      <c r="O34" s="471" t="s">
        <v>25</v>
      </c>
      <c r="P34" s="471" t="str">
        <f>IF(E34="","",E34)</f>
        <v/>
      </c>
      <c r="Q34" s="471"/>
    </row>
    <row r="35" spans="1:17" ht="17.45" customHeight="1">
      <c r="A35" s="908"/>
      <c r="B35" s="848"/>
      <c r="C35" s="848"/>
      <c r="D35" s="22" t="s">
        <v>26</v>
      </c>
      <c r="E35" s="858"/>
      <c r="F35" s="859"/>
      <c r="G35" s="859"/>
      <c r="H35" s="158"/>
      <c r="I35" s="158"/>
      <c r="J35" s="159"/>
      <c r="K35" s="373" t="s">
        <v>233</v>
      </c>
      <c r="L35" s="374"/>
      <c r="N35" s="4">
        <v>29</v>
      </c>
      <c r="O35" s="474" t="s">
        <v>26</v>
      </c>
      <c r="P35" s="471" t="str">
        <f t="shared" si="0"/>
        <v/>
      </c>
      <c r="Q35" s="471"/>
    </row>
    <row r="36" spans="1:17" ht="17.45" customHeight="1">
      <c r="A36" s="908"/>
      <c r="B36" s="848" t="s">
        <v>448</v>
      </c>
      <c r="C36" s="848"/>
      <c r="D36" s="23" t="s">
        <v>27</v>
      </c>
      <c r="E36" s="160"/>
      <c r="F36" s="161"/>
      <c r="G36" s="162"/>
      <c r="H36" s="162"/>
      <c r="I36" s="162"/>
      <c r="J36" s="163"/>
      <c r="K36" s="377" t="s">
        <v>313</v>
      </c>
      <c r="L36" s="378"/>
      <c r="N36" s="2">
        <v>30</v>
      </c>
      <c r="O36" s="471" t="s">
        <v>27</v>
      </c>
      <c r="P36" s="471" t="str">
        <f t="shared" si="0"/>
        <v/>
      </c>
      <c r="Q36" s="471"/>
    </row>
    <row r="37" spans="1:17" ht="17.45" customHeight="1">
      <c r="A37" s="908"/>
      <c r="B37" s="848"/>
      <c r="C37" s="848"/>
      <c r="D37" s="19" t="s">
        <v>28</v>
      </c>
      <c r="E37" s="860"/>
      <c r="F37" s="861"/>
      <c r="G37" s="164"/>
      <c r="H37" s="150"/>
      <c r="I37" s="150"/>
      <c r="J37" s="165"/>
      <c r="K37" s="383" t="s">
        <v>392</v>
      </c>
      <c r="L37" s="384" t="s">
        <v>385</v>
      </c>
      <c r="N37" s="2">
        <v>31</v>
      </c>
      <c r="O37" s="471" t="s">
        <v>28</v>
      </c>
      <c r="P37" s="471" t="str">
        <f t="shared" si="0"/>
        <v/>
      </c>
      <c r="Q37" s="471"/>
    </row>
    <row r="38" spans="1:17" ht="30.75" customHeight="1" thickBot="1">
      <c r="A38" s="908"/>
      <c r="B38" s="850"/>
      <c r="C38" s="850"/>
      <c r="D38" s="24" t="s">
        <v>371</v>
      </c>
      <c r="E38" s="166"/>
      <c r="F38" s="167"/>
      <c r="G38" s="168"/>
      <c r="H38" s="169"/>
      <c r="I38" s="169"/>
      <c r="J38" s="170"/>
      <c r="K38" s="373" t="s">
        <v>393</v>
      </c>
      <c r="L38" s="374"/>
      <c r="N38" s="4">
        <v>32</v>
      </c>
      <c r="O38" s="474" t="s">
        <v>29</v>
      </c>
      <c r="P38" s="471" t="str">
        <f t="shared" si="0"/>
        <v/>
      </c>
      <c r="Q38" s="471"/>
    </row>
    <row r="39" spans="1:17" ht="17.45" customHeight="1" thickTop="1">
      <c r="A39" s="908"/>
      <c r="B39" s="848" t="s">
        <v>506</v>
      </c>
      <c r="C39" s="848"/>
      <c r="D39" s="25" t="s">
        <v>30</v>
      </c>
      <c r="E39" s="875"/>
      <c r="F39" s="875"/>
      <c r="G39" s="171"/>
      <c r="H39" s="171"/>
      <c r="I39" s="171"/>
      <c r="J39" s="172"/>
      <c r="K39" s="389" t="s">
        <v>231</v>
      </c>
      <c r="L39" s="390"/>
      <c r="N39" s="2">
        <v>33</v>
      </c>
      <c r="O39" s="471" t="s">
        <v>30</v>
      </c>
      <c r="P39" s="471" t="str">
        <f t="shared" ref="P39:P70" si="1">IF(E39="","",E39)</f>
        <v/>
      </c>
      <c r="Q39" s="471"/>
    </row>
    <row r="40" spans="1:17" ht="17.45" customHeight="1" thickBot="1">
      <c r="A40" s="908"/>
      <c r="B40" s="850"/>
      <c r="C40" s="850"/>
      <c r="D40" s="26" t="s">
        <v>31</v>
      </c>
      <c r="E40" s="862"/>
      <c r="F40" s="863"/>
      <c r="G40" s="863"/>
      <c r="H40" s="158"/>
      <c r="I40" s="158"/>
      <c r="J40" s="159"/>
      <c r="K40" s="409" t="s">
        <v>391</v>
      </c>
      <c r="L40" s="410"/>
      <c r="N40" s="4">
        <v>34</v>
      </c>
      <c r="O40" s="474" t="s">
        <v>31</v>
      </c>
      <c r="P40" s="471" t="str">
        <f t="shared" si="1"/>
        <v/>
      </c>
      <c r="Q40" s="471"/>
    </row>
    <row r="41" spans="1:17" ht="17.45" customHeight="1" thickTop="1">
      <c r="A41" s="908"/>
      <c r="B41" s="848" t="s">
        <v>449</v>
      </c>
      <c r="C41" s="849"/>
      <c r="D41" s="18" t="s">
        <v>32</v>
      </c>
      <c r="E41" s="154"/>
      <c r="F41" s="161"/>
      <c r="G41" s="162"/>
      <c r="H41" s="162"/>
      <c r="I41" s="162"/>
      <c r="J41" s="163"/>
      <c r="K41" s="389" t="s">
        <v>313</v>
      </c>
      <c r="L41" s="390"/>
      <c r="N41" s="2">
        <v>35</v>
      </c>
      <c r="O41" s="471" t="s">
        <v>32</v>
      </c>
      <c r="P41" s="471" t="str">
        <f t="shared" si="1"/>
        <v/>
      </c>
      <c r="Q41" s="471"/>
    </row>
    <row r="42" spans="1:17" ht="17.45" customHeight="1">
      <c r="A42" s="908"/>
      <c r="B42" s="848"/>
      <c r="C42" s="849"/>
      <c r="D42" s="19" t="s">
        <v>33</v>
      </c>
      <c r="E42" s="102"/>
      <c r="F42" s="143" t="s">
        <v>228</v>
      </c>
      <c r="G42" s="164"/>
      <c r="H42" s="150"/>
      <c r="I42" s="150"/>
      <c r="J42" s="165"/>
      <c r="K42" s="373" t="s">
        <v>514</v>
      </c>
      <c r="L42" s="374"/>
      <c r="N42" s="2">
        <v>36</v>
      </c>
      <c r="O42" s="471" t="s">
        <v>33</v>
      </c>
      <c r="P42" s="471" t="str">
        <f t="shared" si="1"/>
        <v/>
      </c>
      <c r="Q42" s="471"/>
    </row>
    <row r="43" spans="1:17" ht="17.45" customHeight="1" thickBot="1">
      <c r="A43" s="908"/>
      <c r="B43" s="850"/>
      <c r="C43" s="851"/>
      <c r="D43" s="27" t="s">
        <v>34</v>
      </c>
      <c r="E43" s="106"/>
      <c r="F43" s="167"/>
      <c r="G43" s="168"/>
      <c r="H43" s="169"/>
      <c r="I43" s="169"/>
      <c r="J43" s="170"/>
      <c r="K43" s="409" t="s">
        <v>390</v>
      </c>
      <c r="L43" s="410"/>
      <c r="N43" s="2">
        <v>37</v>
      </c>
      <c r="O43" s="471" t="s">
        <v>34</v>
      </c>
      <c r="P43" s="471" t="str">
        <f t="shared" si="1"/>
        <v/>
      </c>
      <c r="Q43" s="471"/>
    </row>
    <row r="44" spans="1:17" ht="17.45" customHeight="1" thickTop="1">
      <c r="A44" s="908"/>
      <c r="B44" s="848" t="s">
        <v>507</v>
      </c>
      <c r="C44" s="848"/>
      <c r="D44" s="18" t="s">
        <v>35</v>
      </c>
      <c r="E44" s="154"/>
      <c r="F44" s="161"/>
      <c r="G44" s="162"/>
      <c r="H44" s="162"/>
      <c r="I44" s="162"/>
      <c r="J44" s="163"/>
      <c r="K44" s="381" t="s">
        <v>313</v>
      </c>
      <c r="L44" s="382"/>
      <c r="N44" s="2">
        <v>38</v>
      </c>
      <c r="O44" s="471" t="s">
        <v>35</v>
      </c>
      <c r="P44" s="471" t="str">
        <f t="shared" si="1"/>
        <v/>
      </c>
      <c r="Q44" s="471"/>
    </row>
    <row r="45" spans="1:17" ht="17.45" customHeight="1">
      <c r="A45" s="908"/>
      <c r="B45" s="848"/>
      <c r="C45" s="848"/>
      <c r="D45" s="28" t="s">
        <v>36</v>
      </c>
      <c r="E45" s="102"/>
      <c r="F45" s="143" t="s">
        <v>228</v>
      </c>
      <c r="G45" s="164"/>
      <c r="H45" s="150"/>
      <c r="I45" s="150"/>
      <c r="J45" s="165"/>
      <c r="K45" s="373" t="s">
        <v>389</v>
      </c>
      <c r="L45" s="374"/>
      <c r="N45" s="2">
        <v>39</v>
      </c>
      <c r="O45" s="471" t="s">
        <v>36</v>
      </c>
      <c r="P45" s="471" t="str">
        <f t="shared" si="1"/>
        <v/>
      </c>
      <c r="Q45" s="471"/>
    </row>
    <row r="46" spans="1:17" ht="17.45" customHeight="1" thickBot="1">
      <c r="A46" s="908"/>
      <c r="B46" s="850"/>
      <c r="C46" s="850"/>
      <c r="D46" s="26" t="s">
        <v>37</v>
      </c>
      <c r="E46" s="864"/>
      <c r="F46" s="781"/>
      <c r="G46" s="781"/>
      <c r="H46" s="781"/>
      <c r="I46" s="781"/>
      <c r="J46" s="173"/>
      <c r="K46" s="409" t="s">
        <v>389</v>
      </c>
      <c r="L46" s="410"/>
      <c r="N46" s="4">
        <v>40</v>
      </c>
      <c r="O46" s="474" t="s">
        <v>37</v>
      </c>
      <c r="P46" s="471" t="str">
        <f t="shared" si="1"/>
        <v/>
      </c>
      <c r="Q46" s="471"/>
    </row>
    <row r="47" spans="1:17" ht="17.45" customHeight="1" thickTop="1">
      <c r="A47" s="908"/>
      <c r="B47" s="848" t="s">
        <v>505</v>
      </c>
      <c r="C47" s="848"/>
      <c r="D47" s="25" t="s">
        <v>229</v>
      </c>
      <c r="E47" s="154"/>
      <c r="F47" s="161"/>
      <c r="G47" s="162"/>
      <c r="H47" s="162"/>
      <c r="I47" s="162"/>
      <c r="J47" s="163"/>
      <c r="K47" s="389" t="s">
        <v>313</v>
      </c>
      <c r="L47" s="390"/>
      <c r="N47" s="2">
        <v>41</v>
      </c>
      <c r="O47" s="471" t="s">
        <v>38</v>
      </c>
      <c r="P47" s="471" t="str">
        <f t="shared" si="1"/>
        <v/>
      </c>
      <c r="Q47" s="471"/>
    </row>
    <row r="48" spans="1:17" ht="17.45" customHeight="1" thickBot="1">
      <c r="A48" s="908"/>
      <c r="B48" s="850"/>
      <c r="C48" s="850"/>
      <c r="D48" s="26" t="s">
        <v>230</v>
      </c>
      <c r="E48" s="900"/>
      <c r="F48" s="901"/>
      <c r="G48" s="901"/>
      <c r="H48" s="901"/>
      <c r="I48" s="167"/>
      <c r="J48" s="174"/>
      <c r="K48" s="409" t="s">
        <v>384</v>
      </c>
      <c r="L48" s="410" t="s">
        <v>383</v>
      </c>
      <c r="N48" s="2">
        <v>42</v>
      </c>
      <c r="O48" s="471" t="s">
        <v>39</v>
      </c>
      <c r="P48" s="471" t="str">
        <f t="shared" si="1"/>
        <v/>
      </c>
      <c r="Q48" s="471"/>
    </row>
    <row r="49" spans="1:17" ht="17.45" customHeight="1" thickTop="1">
      <c r="A49" s="908"/>
      <c r="B49" s="848" t="s">
        <v>40</v>
      </c>
      <c r="C49" s="848"/>
      <c r="D49" s="18" t="s">
        <v>40</v>
      </c>
      <c r="E49" s="875"/>
      <c r="F49" s="875"/>
      <c r="G49" s="175"/>
      <c r="H49" s="175"/>
      <c r="I49" s="175"/>
      <c r="J49" s="172"/>
      <c r="K49" s="389" t="s">
        <v>231</v>
      </c>
      <c r="L49" s="390"/>
      <c r="N49" s="2">
        <v>43</v>
      </c>
      <c r="O49" s="471" t="s">
        <v>40</v>
      </c>
      <c r="P49" s="471" t="str">
        <f t="shared" si="1"/>
        <v/>
      </c>
      <c r="Q49" s="471"/>
    </row>
    <row r="50" spans="1:17" ht="17.45" customHeight="1">
      <c r="A50" s="908"/>
      <c r="B50" s="848"/>
      <c r="C50" s="848"/>
      <c r="D50" s="25" t="s">
        <v>222</v>
      </c>
      <c r="E50" s="856"/>
      <c r="F50" s="857"/>
      <c r="G50" s="164"/>
      <c r="H50" s="150"/>
      <c r="I50" s="150"/>
      <c r="J50" s="165"/>
      <c r="K50" s="373" t="s">
        <v>387</v>
      </c>
      <c r="L50" s="374"/>
      <c r="N50" s="4">
        <v>44</v>
      </c>
      <c r="O50" s="474" t="s">
        <v>41</v>
      </c>
      <c r="P50" s="471" t="str">
        <f>IF(E50="","",E50)</f>
        <v/>
      </c>
      <c r="Q50" s="471"/>
    </row>
    <row r="51" spans="1:17" ht="17.45" customHeight="1" thickBot="1">
      <c r="A51" s="908"/>
      <c r="B51" s="850"/>
      <c r="C51" s="850"/>
      <c r="D51" s="26" t="s">
        <v>42</v>
      </c>
      <c r="E51" s="864"/>
      <c r="F51" s="781"/>
      <c r="G51" s="781"/>
      <c r="H51" s="781"/>
      <c r="I51" s="781"/>
      <c r="J51" s="173"/>
      <c r="K51" s="409"/>
      <c r="L51" s="410" t="s">
        <v>386</v>
      </c>
      <c r="N51" s="4">
        <v>45</v>
      </c>
      <c r="O51" s="474" t="s">
        <v>42</v>
      </c>
      <c r="P51" s="471" t="str">
        <f>IF(E51="","",E51)</f>
        <v/>
      </c>
      <c r="Q51" s="471"/>
    </row>
    <row r="52" spans="1:17" ht="17.45" customHeight="1" thickTop="1">
      <c r="A52" s="908"/>
      <c r="B52" s="848" t="s">
        <v>234</v>
      </c>
      <c r="C52" s="848"/>
      <c r="D52" s="25" t="s">
        <v>43</v>
      </c>
      <c r="E52" s="154"/>
      <c r="F52" s="161"/>
      <c r="G52" s="162"/>
      <c r="H52" s="177"/>
      <c r="I52" s="177"/>
      <c r="J52" s="163"/>
      <c r="K52" s="381" t="s">
        <v>231</v>
      </c>
      <c r="L52" s="382"/>
      <c r="N52" s="2">
        <v>46</v>
      </c>
      <c r="O52" s="471" t="s">
        <v>43</v>
      </c>
      <c r="P52" s="471" t="str">
        <f t="shared" si="1"/>
        <v/>
      </c>
      <c r="Q52" s="471"/>
    </row>
    <row r="53" spans="1:17" ht="17.45" customHeight="1" thickBot="1">
      <c r="A53" s="908"/>
      <c r="B53" s="850"/>
      <c r="C53" s="850"/>
      <c r="D53" s="26" t="s">
        <v>44</v>
      </c>
      <c r="E53" s="900"/>
      <c r="F53" s="901"/>
      <c r="G53" s="901"/>
      <c r="H53" s="158"/>
      <c r="I53" s="158"/>
      <c r="J53" s="159"/>
      <c r="K53" s="373" t="s">
        <v>388</v>
      </c>
      <c r="L53" s="374"/>
      <c r="N53" s="2">
        <v>47</v>
      </c>
      <c r="O53" s="471" t="s">
        <v>44</v>
      </c>
      <c r="P53" s="471" t="str">
        <f t="shared" si="1"/>
        <v/>
      </c>
      <c r="Q53" s="471"/>
    </row>
    <row r="54" spans="1:17" ht="17.45" customHeight="1" thickTop="1">
      <c r="A54" s="908"/>
      <c r="B54" s="848" t="s">
        <v>235</v>
      </c>
      <c r="C54" s="848"/>
      <c r="D54" s="25" t="s">
        <v>45</v>
      </c>
      <c r="E54" s="874"/>
      <c r="F54" s="874"/>
      <c r="G54" s="175"/>
      <c r="H54" s="175"/>
      <c r="I54" s="175"/>
      <c r="J54" s="172"/>
      <c r="K54" s="389"/>
      <c r="L54" s="390"/>
      <c r="N54" s="2">
        <v>48</v>
      </c>
      <c r="O54" s="471" t="s">
        <v>45</v>
      </c>
      <c r="P54" s="471" t="str">
        <f t="shared" si="1"/>
        <v/>
      </c>
      <c r="Q54" s="471"/>
    </row>
    <row r="55" spans="1:17" ht="17.45" customHeight="1">
      <c r="A55" s="908"/>
      <c r="B55" s="848"/>
      <c r="C55" s="848"/>
      <c r="D55" s="29" t="s">
        <v>46</v>
      </c>
      <c r="E55" s="176"/>
      <c r="F55" s="467" t="s">
        <v>236</v>
      </c>
      <c r="G55" s="164"/>
      <c r="H55" s="150"/>
      <c r="I55" s="150"/>
      <c r="J55" s="165"/>
      <c r="K55" s="383" t="s">
        <v>237</v>
      </c>
      <c r="L55" s="384"/>
      <c r="N55" s="2">
        <v>49</v>
      </c>
      <c r="O55" s="471" t="s">
        <v>46</v>
      </c>
      <c r="P55" s="471" t="str">
        <f t="shared" si="1"/>
        <v/>
      </c>
      <c r="Q55" s="471"/>
    </row>
    <row r="56" spans="1:17" ht="17.45" customHeight="1">
      <c r="A56" s="908"/>
      <c r="B56" s="848"/>
      <c r="C56" s="848"/>
      <c r="D56" s="29" t="s">
        <v>47</v>
      </c>
      <c r="E56" s="856"/>
      <c r="F56" s="857"/>
      <c r="G56" s="164"/>
      <c r="H56" s="150"/>
      <c r="I56" s="150"/>
      <c r="J56" s="165"/>
      <c r="K56" s="383" t="s">
        <v>238</v>
      </c>
      <c r="L56" s="384"/>
      <c r="N56" s="2">
        <v>50</v>
      </c>
      <c r="O56" s="471" t="s">
        <v>47</v>
      </c>
      <c r="P56" s="471" t="str">
        <f t="shared" si="1"/>
        <v/>
      </c>
      <c r="Q56" s="471"/>
    </row>
    <row r="57" spans="1:17" ht="17.45" customHeight="1" thickBot="1">
      <c r="A57" s="909"/>
      <c r="B57" s="848"/>
      <c r="C57" s="848"/>
      <c r="D57" s="318" t="s">
        <v>48</v>
      </c>
      <c r="E57" s="786"/>
      <c r="F57" s="786"/>
      <c r="G57" s="164"/>
      <c r="H57" s="164"/>
      <c r="I57" s="164"/>
      <c r="J57" s="183"/>
      <c r="K57" s="373" t="s">
        <v>237</v>
      </c>
      <c r="L57" s="374"/>
      <c r="N57" s="2">
        <v>51</v>
      </c>
      <c r="O57" s="471" t="s">
        <v>48</v>
      </c>
      <c r="P57" s="471" t="str">
        <f t="shared" si="1"/>
        <v/>
      </c>
      <c r="Q57" s="471"/>
    </row>
    <row r="58" spans="1:17" ht="17.45" customHeight="1">
      <c r="A58" s="907" t="s">
        <v>277</v>
      </c>
      <c r="B58" s="801" t="s">
        <v>240</v>
      </c>
      <c r="C58" s="910"/>
      <c r="D58" s="320" t="s">
        <v>49</v>
      </c>
      <c r="E58" s="913"/>
      <c r="F58" s="914"/>
      <c r="G58" s="321"/>
      <c r="H58" s="321"/>
      <c r="I58" s="321"/>
      <c r="J58" s="322"/>
      <c r="K58" s="411" t="s">
        <v>231</v>
      </c>
      <c r="L58" s="412"/>
      <c r="N58" s="2">
        <v>52</v>
      </c>
      <c r="O58" s="471" t="s">
        <v>49</v>
      </c>
      <c r="P58" s="471" t="str">
        <f t="shared" si="1"/>
        <v/>
      </c>
      <c r="Q58" s="471"/>
    </row>
    <row r="59" spans="1:17" ht="17.45" customHeight="1">
      <c r="A59" s="908"/>
      <c r="B59" s="774"/>
      <c r="C59" s="775"/>
      <c r="D59" s="79" t="s">
        <v>50</v>
      </c>
      <c r="E59" s="856"/>
      <c r="F59" s="857"/>
      <c r="G59" s="857"/>
      <c r="H59" s="857"/>
      <c r="I59" s="857"/>
      <c r="J59" s="263"/>
      <c r="K59" s="413" t="s">
        <v>239</v>
      </c>
      <c r="L59" s="414"/>
      <c r="N59" s="2">
        <v>53</v>
      </c>
      <c r="O59" s="471" t="s">
        <v>50</v>
      </c>
      <c r="P59" s="471" t="str">
        <f t="shared" si="1"/>
        <v/>
      </c>
      <c r="Q59" s="471"/>
    </row>
    <row r="60" spans="1:17" ht="17.45" customHeight="1" thickBot="1">
      <c r="A60" s="908"/>
      <c r="B60" s="776"/>
      <c r="C60" s="777"/>
      <c r="D60" s="53" t="s">
        <v>51</v>
      </c>
      <c r="E60" s="864"/>
      <c r="F60" s="781"/>
      <c r="G60" s="178"/>
      <c r="H60" s="178"/>
      <c r="I60" s="178"/>
      <c r="J60" s="179"/>
      <c r="K60" s="415" t="s">
        <v>231</v>
      </c>
      <c r="L60" s="416"/>
      <c r="N60" s="2">
        <v>54</v>
      </c>
      <c r="O60" s="471" t="s">
        <v>51</v>
      </c>
      <c r="P60" s="471" t="str">
        <f t="shared" si="1"/>
        <v/>
      </c>
      <c r="Q60" s="471"/>
    </row>
    <row r="61" spans="1:17" ht="17.45" customHeight="1" thickTop="1">
      <c r="A61" s="908"/>
      <c r="B61" s="774" t="s">
        <v>242</v>
      </c>
      <c r="C61" s="775"/>
      <c r="D61" s="17" t="s">
        <v>241</v>
      </c>
      <c r="E61" s="337"/>
      <c r="F61" s="105" t="s">
        <v>243</v>
      </c>
      <c r="G61" s="175"/>
      <c r="H61" s="175"/>
      <c r="I61" s="175"/>
      <c r="J61" s="172"/>
      <c r="K61" s="764" t="s">
        <v>424</v>
      </c>
      <c r="L61" s="789" t="s">
        <v>515</v>
      </c>
      <c r="N61" s="2">
        <v>55</v>
      </c>
      <c r="O61" s="471" t="s">
        <v>54</v>
      </c>
      <c r="P61" s="471" t="str">
        <f t="shared" si="1"/>
        <v/>
      </c>
      <c r="Q61" s="471"/>
    </row>
    <row r="62" spans="1:17" ht="17.45" customHeight="1">
      <c r="A62" s="908"/>
      <c r="B62" s="774"/>
      <c r="C62" s="775"/>
      <c r="D62" s="16" t="s">
        <v>508</v>
      </c>
      <c r="E62" s="338"/>
      <c r="F62" s="143" t="s">
        <v>243</v>
      </c>
      <c r="G62" s="164"/>
      <c r="H62" s="150"/>
      <c r="I62" s="150"/>
      <c r="J62" s="165"/>
      <c r="K62" s="766"/>
      <c r="L62" s="790"/>
      <c r="N62" s="2">
        <v>56</v>
      </c>
      <c r="O62" s="471" t="s">
        <v>55</v>
      </c>
      <c r="P62" s="471" t="str">
        <f t="shared" si="1"/>
        <v/>
      </c>
      <c r="Q62" s="471"/>
    </row>
    <row r="63" spans="1:17" ht="17.45" customHeight="1" thickBot="1">
      <c r="A63" s="908"/>
      <c r="B63" s="776"/>
      <c r="C63" s="777"/>
      <c r="D63" s="53" t="s">
        <v>179</v>
      </c>
      <c r="E63" s="781"/>
      <c r="F63" s="781"/>
      <c r="G63" s="781"/>
      <c r="H63" s="781"/>
      <c r="I63" s="781"/>
      <c r="J63" s="873"/>
      <c r="K63" s="766"/>
      <c r="L63" s="790"/>
      <c r="N63" s="2">
        <v>57</v>
      </c>
      <c r="O63" s="471" t="s">
        <v>56</v>
      </c>
      <c r="P63" s="471" t="str">
        <f t="shared" si="1"/>
        <v/>
      </c>
      <c r="Q63" s="471"/>
    </row>
    <row r="64" spans="1:17" ht="17.45" customHeight="1" thickTop="1">
      <c r="A64" s="908"/>
      <c r="B64" s="773" t="s">
        <v>244</v>
      </c>
      <c r="C64" s="775" t="s">
        <v>245</v>
      </c>
      <c r="D64" s="78" t="s">
        <v>427</v>
      </c>
      <c r="E64" s="778"/>
      <c r="F64" s="779"/>
      <c r="G64" s="779"/>
      <c r="H64" s="141"/>
      <c r="I64" s="141"/>
      <c r="J64" s="262"/>
      <c r="K64" s="767" t="s">
        <v>510</v>
      </c>
      <c r="L64" s="791"/>
      <c r="N64" s="2">
        <v>58</v>
      </c>
      <c r="O64" s="471" t="s">
        <v>57</v>
      </c>
      <c r="P64" s="471" t="str">
        <f t="shared" si="1"/>
        <v/>
      </c>
      <c r="Q64" s="471"/>
    </row>
    <row r="65" spans="1:17" ht="17.45" customHeight="1">
      <c r="A65" s="908"/>
      <c r="B65" s="775"/>
      <c r="C65" s="775"/>
      <c r="D65" s="48" t="str">
        <f>C64&amp;"金額（下限）"</f>
        <v>手当①金額（下限）</v>
      </c>
      <c r="E65" s="339"/>
      <c r="F65" s="143" t="s">
        <v>243</v>
      </c>
      <c r="G65" s="164"/>
      <c r="H65" s="150"/>
      <c r="I65" s="150"/>
      <c r="J65" s="165"/>
      <c r="K65" s="768"/>
      <c r="L65" s="792"/>
      <c r="N65" s="2">
        <v>59</v>
      </c>
      <c r="O65" s="471" t="s">
        <v>62</v>
      </c>
      <c r="P65" s="471" t="str">
        <f t="shared" si="1"/>
        <v/>
      </c>
      <c r="Q65" s="471"/>
    </row>
    <row r="66" spans="1:17" ht="17.45" customHeight="1" thickBot="1">
      <c r="A66" s="908"/>
      <c r="B66" s="775"/>
      <c r="C66" s="775"/>
      <c r="D66" s="80" t="str">
        <f>C64&amp;"金額（上限）"</f>
        <v>手当①金額（上限）</v>
      </c>
      <c r="E66" s="340"/>
      <c r="F66" s="182" t="s">
        <v>243</v>
      </c>
      <c r="G66" s="164"/>
      <c r="H66" s="164"/>
      <c r="I66" s="164"/>
      <c r="J66" s="183"/>
      <c r="K66" s="768"/>
      <c r="L66" s="792"/>
      <c r="N66" s="2">
        <v>60</v>
      </c>
      <c r="O66" s="471" t="s">
        <v>68</v>
      </c>
      <c r="P66" s="471" t="str">
        <f t="shared" si="1"/>
        <v/>
      </c>
      <c r="Q66" s="471"/>
    </row>
    <row r="67" spans="1:17" ht="17.45" customHeight="1" thickTop="1">
      <c r="A67" s="908"/>
      <c r="B67" s="775"/>
      <c r="C67" s="794" t="s">
        <v>246</v>
      </c>
      <c r="D67" s="81" t="s">
        <v>428</v>
      </c>
      <c r="E67" s="795"/>
      <c r="F67" s="796"/>
      <c r="G67" s="796"/>
      <c r="H67" s="184"/>
      <c r="I67" s="184"/>
      <c r="J67" s="185"/>
      <c r="K67" s="768"/>
      <c r="L67" s="792"/>
      <c r="N67" s="2">
        <v>61</v>
      </c>
      <c r="O67" s="471" t="s">
        <v>57</v>
      </c>
      <c r="P67" s="471" t="str">
        <f t="shared" si="1"/>
        <v/>
      </c>
      <c r="Q67" s="471"/>
    </row>
    <row r="68" spans="1:17" ht="17.45" customHeight="1">
      <c r="A68" s="908"/>
      <c r="B68" s="775"/>
      <c r="C68" s="775"/>
      <c r="D68" s="48" t="str">
        <f t="shared" ref="D68" si="2">C67&amp;"金額（下限）"</f>
        <v>手当②金額（下限）</v>
      </c>
      <c r="E68" s="339"/>
      <c r="F68" s="143" t="s">
        <v>243</v>
      </c>
      <c r="G68" s="164"/>
      <c r="H68" s="150"/>
      <c r="I68" s="150"/>
      <c r="J68" s="165"/>
      <c r="K68" s="768"/>
      <c r="L68" s="792"/>
      <c r="N68" s="2">
        <v>62</v>
      </c>
      <c r="O68" s="471" t="s">
        <v>63</v>
      </c>
      <c r="P68" s="471" t="str">
        <f t="shared" si="1"/>
        <v/>
      </c>
      <c r="Q68" s="471"/>
    </row>
    <row r="69" spans="1:17" ht="17.45" customHeight="1" thickBot="1">
      <c r="A69" s="908"/>
      <c r="B69" s="775"/>
      <c r="C69" s="775"/>
      <c r="D69" s="80" t="str">
        <f t="shared" ref="D69" si="3">C67&amp;"金額（上限）"</f>
        <v>手当②金額（上限）</v>
      </c>
      <c r="E69" s="340"/>
      <c r="F69" s="186" t="s">
        <v>243</v>
      </c>
      <c r="G69" s="187"/>
      <c r="H69" s="187"/>
      <c r="I69" s="187"/>
      <c r="J69" s="188"/>
      <c r="K69" s="768"/>
      <c r="L69" s="792"/>
      <c r="N69" s="2">
        <v>63</v>
      </c>
      <c r="O69" s="471" t="s">
        <v>69</v>
      </c>
      <c r="P69" s="471" t="str">
        <f t="shared" si="1"/>
        <v/>
      </c>
      <c r="Q69" s="471"/>
    </row>
    <row r="70" spans="1:17" ht="17.45" customHeight="1" thickTop="1">
      <c r="A70" s="908"/>
      <c r="B70" s="775"/>
      <c r="C70" s="794" t="s">
        <v>247</v>
      </c>
      <c r="D70" s="81" t="s">
        <v>429</v>
      </c>
      <c r="E70" s="795"/>
      <c r="F70" s="796"/>
      <c r="G70" s="796"/>
      <c r="H70" s="184"/>
      <c r="I70" s="184"/>
      <c r="J70" s="185"/>
      <c r="K70" s="768"/>
      <c r="L70" s="792"/>
      <c r="N70" s="2">
        <v>64</v>
      </c>
      <c r="O70" s="471" t="s">
        <v>58</v>
      </c>
      <c r="P70" s="471" t="str">
        <f t="shared" si="1"/>
        <v/>
      </c>
      <c r="Q70" s="471"/>
    </row>
    <row r="71" spans="1:17" ht="17.45" customHeight="1">
      <c r="A71" s="908"/>
      <c r="B71" s="775"/>
      <c r="C71" s="775"/>
      <c r="D71" s="48" t="str">
        <f t="shared" ref="D71" si="4">C70&amp;"金額（下限）"</f>
        <v>手当③金額（下限）</v>
      </c>
      <c r="E71" s="339"/>
      <c r="F71" s="143" t="s">
        <v>243</v>
      </c>
      <c r="G71" s="164"/>
      <c r="H71" s="150"/>
      <c r="I71" s="150"/>
      <c r="J71" s="165"/>
      <c r="K71" s="768"/>
      <c r="L71" s="792"/>
      <c r="N71" s="2">
        <v>65</v>
      </c>
      <c r="O71" s="471" t="s">
        <v>64</v>
      </c>
      <c r="P71" s="471" t="str">
        <f t="shared" ref="P71:P103" si="5">IF(E71="","",E71)</f>
        <v/>
      </c>
      <c r="Q71" s="471"/>
    </row>
    <row r="72" spans="1:17" ht="17.45" customHeight="1" thickBot="1">
      <c r="A72" s="908"/>
      <c r="B72" s="775"/>
      <c r="C72" s="775"/>
      <c r="D72" s="80" t="str">
        <f t="shared" ref="D72" si="6">C70&amp;"金額（上限）"</f>
        <v>手当③金額（上限）</v>
      </c>
      <c r="E72" s="340"/>
      <c r="F72" s="186" t="s">
        <v>243</v>
      </c>
      <c r="G72" s="187"/>
      <c r="H72" s="187"/>
      <c r="I72" s="187"/>
      <c r="J72" s="188"/>
      <c r="K72" s="768"/>
      <c r="L72" s="792"/>
      <c r="N72" s="2">
        <v>66</v>
      </c>
      <c r="O72" s="471" t="s">
        <v>70</v>
      </c>
      <c r="P72" s="471" t="str">
        <f t="shared" si="5"/>
        <v/>
      </c>
      <c r="Q72" s="471"/>
    </row>
    <row r="73" spans="1:17" ht="17.45" customHeight="1" thickTop="1">
      <c r="A73" s="908"/>
      <c r="B73" s="775"/>
      <c r="C73" s="794" t="s">
        <v>248</v>
      </c>
      <c r="D73" s="81" t="s">
        <v>430</v>
      </c>
      <c r="E73" s="795"/>
      <c r="F73" s="796"/>
      <c r="G73" s="796"/>
      <c r="H73" s="184"/>
      <c r="I73" s="184"/>
      <c r="J73" s="185"/>
      <c r="K73" s="768"/>
      <c r="L73" s="792"/>
      <c r="N73" s="2">
        <v>67</v>
      </c>
      <c r="O73" s="471" t="s">
        <v>59</v>
      </c>
      <c r="P73" s="471" t="str">
        <f t="shared" si="5"/>
        <v/>
      </c>
      <c r="Q73" s="471"/>
    </row>
    <row r="74" spans="1:17" ht="17.45" customHeight="1">
      <c r="A74" s="908"/>
      <c r="B74" s="775"/>
      <c r="C74" s="775"/>
      <c r="D74" s="48" t="str">
        <f t="shared" ref="D74" si="7">C73&amp;"金額（下限）"</f>
        <v>手当④金額（下限）</v>
      </c>
      <c r="E74" s="339"/>
      <c r="F74" s="143" t="s">
        <v>243</v>
      </c>
      <c r="G74" s="164"/>
      <c r="H74" s="150"/>
      <c r="I74" s="150"/>
      <c r="J74" s="165"/>
      <c r="K74" s="768"/>
      <c r="L74" s="792"/>
      <c r="N74" s="2">
        <v>68</v>
      </c>
      <c r="O74" s="471" t="s">
        <v>65</v>
      </c>
      <c r="P74" s="471" t="str">
        <f t="shared" si="5"/>
        <v/>
      </c>
      <c r="Q74" s="471"/>
    </row>
    <row r="75" spans="1:17" ht="17.45" customHeight="1" thickBot="1">
      <c r="A75" s="908"/>
      <c r="B75" s="775"/>
      <c r="C75" s="775"/>
      <c r="D75" s="80" t="str">
        <f t="shared" ref="D75" si="8">C73&amp;"金額（上限）"</f>
        <v>手当④金額（上限）</v>
      </c>
      <c r="E75" s="340"/>
      <c r="F75" s="186" t="s">
        <v>243</v>
      </c>
      <c r="G75" s="187"/>
      <c r="H75" s="187"/>
      <c r="I75" s="187"/>
      <c r="J75" s="188"/>
      <c r="K75" s="768"/>
      <c r="L75" s="792"/>
      <c r="N75" s="2">
        <v>69</v>
      </c>
      <c r="O75" s="471" t="s">
        <v>71</v>
      </c>
      <c r="P75" s="471" t="str">
        <f t="shared" si="5"/>
        <v/>
      </c>
      <c r="Q75" s="471"/>
    </row>
    <row r="76" spans="1:17" ht="17.45" customHeight="1" thickTop="1">
      <c r="A76" s="908"/>
      <c r="B76" s="775"/>
      <c r="C76" s="794" t="s">
        <v>249</v>
      </c>
      <c r="D76" s="81" t="s">
        <v>431</v>
      </c>
      <c r="E76" s="795"/>
      <c r="F76" s="796"/>
      <c r="G76" s="796"/>
      <c r="H76" s="184"/>
      <c r="I76" s="184"/>
      <c r="J76" s="185"/>
      <c r="K76" s="768"/>
      <c r="L76" s="792"/>
      <c r="N76" s="2">
        <v>70</v>
      </c>
      <c r="O76" s="471" t="s">
        <v>60</v>
      </c>
      <c r="P76" s="471" t="str">
        <f t="shared" si="5"/>
        <v/>
      </c>
      <c r="Q76" s="471"/>
    </row>
    <row r="77" spans="1:17" ht="17.45" customHeight="1">
      <c r="A77" s="908"/>
      <c r="B77" s="775"/>
      <c r="C77" s="775"/>
      <c r="D77" s="48" t="str">
        <f t="shared" ref="D77" si="9">C76&amp;"金額（下限）"</f>
        <v>手当⑤金額（下限）</v>
      </c>
      <c r="E77" s="339"/>
      <c r="F77" s="143" t="s">
        <v>243</v>
      </c>
      <c r="G77" s="164"/>
      <c r="H77" s="150"/>
      <c r="I77" s="150"/>
      <c r="J77" s="165"/>
      <c r="K77" s="768"/>
      <c r="L77" s="792"/>
      <c r="N77" s="2">
        <v>71</v>
      </c>
      <c r="O77" s="471" t="s">
        <v>66</v>
      </c>
      <c r="P77" s="471" t="str">
        <f t="shared" si="5"/>
        <v/>
      </c>
      <c r="Q77" s="471"/>
    </row>
    <row r="78" spans="1:17" ht="17.45" customHeight="1" thickBot="1">
      <c r="A78" s="908"/>
      <c r="B78" s="775"/>
      <c r="C78" s="775"/>
      <c r="D78" s="80" t="str">
        <f t="shared" ref="D78" si="10">C76&amp;"金額（上限）"</f>
        <v>手当⑤金額（上限）</v>
      </c>
      <c r="E78" s="340"/>
      <c r="F78" s="186" t="s">
        <v>243</v>
      </c>
      <c r="G78" s="187"/>
      <c r="H78" s="187"/>
      <c r="I78" s="187"/>
      <c r="J78" s="188"/>
      <c r="K78" s="768"/>
      <c r="L78" s="792"/>
      <c r="N78" s="2">
        <v>72</v>
      </c>
      <c r="O78" s="471" t="s">
        <v>72</v>
      </c>
      <c r="P78" s="471" t="str">
        <f t="shared" si="5"/>
        <v/>
      </c>
      <c r="Q78" s="471"/>
    </row>
    <row r="79" spans="1:17" ht="17.45" customHeight="1" thickTop="1">
      <c r="A79" s="908"/>
      <c r="B79" s="775"/>
      <c r="C79" s="794" t="s">
        <v>250</v>
      </c>
      <c r="D79" s="81" t="s">
        <v>432</v>
      </c>
      <c r="E79" s="795"/>
      <c r="F79" s="796"/>
      <c r="G79" s="796"/>
      <c r="H79" s="184"/>
      <c r="I79" s="184"/>
      <c r="J79" s="185"/>
      <c r="K79" s="768"/>
      <c r="L79" s="792"/>
      <c r="N79" s="2">
        <v>73</v>
      </c>
      <c r="O79" s="471" t="s">
        <v>61</v>
      </c>
      <c r="P79" s="471" t="str">
        <f t="shared" si="5"/>
        <v/>
      </c>
      <c r="Q79" s="471"/>
    </row>
    <row r="80" spans="1:17" ht="17.45" customHeight="1">
      <c r="A80" s="908"/>
      <c r="B80" s="775"/>
      <c r="C80" s="775"/>
      <c r="D80" s="48" t="str">
        <f t="shared" ref="D80" si="11">C79&amp;"金額（下限）"</f>
        <v>手当⑥金額（下限）</v>
      </c>
      <c r="E80" s="339"/>
      <c r="F80" s="143" t="s">
        <v>243</v>
      </c>
      <c r="G80" s="164"/>
      <c r="H80" s="150"/>
      <c r="I80" s="150"/>
      <c r="J80" s="165"/>
      <c r="K80" s="768"/>
      <c r="L80" s="792"/>
      <c r="N80" s="2">
        <v>74</v>
      </c>
      <c r="O80" s="471" t="s">
        <v>67</v>
      </c>
      <c r="P80" s="471" t="str">
        <f t="shared" si="5"/>
        <v/>
      </c>
      <c r="Q80" s="471"/>
    </row>
    <row r="81" spans="1:17" ht="17.45" customHeight="1" thickBot="1">
      <c r="A81" s="908"/>
      <c r="B81" s="777"/>
      <c r="C81" s="777"/>
      <c r="D81" s="82" t="str">
        <f t="shared" ref="D81" si="12">C79&amp;"金額（上限）"</f>
        <v>手当⑥金額（上限）</v>
      </c>
      <c r="E81" s="341"/>
      <c r="F81" s="186" t="s">
        <v>243</v>
      </c>
      <c r="G81" s="187"/>
      <c r="H81" s="187"/>
      <c r="I81" s="187"/>
      <c r="J81" s="188"/>
      <c r="K81" s="768"/>
      <c r="L81" s="792"/>
      <c r="N81" s="2">
        <v>75</v>
      </c>
      <c r="O81" s="471" t="s">
        <v>73</v>
      </c>
      <c r="P81" s="471" t="str">
        <f t="shared" si="5"/>
        <v/>
      </c>
      <c r="Q81" s="471"/>
    </row>
    <row r="82" spans="1:17" ht="17.45" customHeight="1" thickTop="1">
      <c r="A82" s="908"/>
      <c r="B82" s="772" t="s">
        <v>251</v>
      </c>
      <c r="C82" s="773"/>
      <c r="D82" s="78" t="s">
        <v>74</v>
      </c>
      <c r="E82" s="181"/>
      <c r="F82" s="189"/>
      <c r="G82" s="189"/>
      <c r="H82" s="190"/>
      <c r="I82" s="190"/>
      <c r="J82" s="191"/>
      <c r="K82" s="417"/>
      <c r="L82" s="418"/>
      <c r="N82" s="2">
        <v>76</v>
      </c>
      <c r="O82" s="471" t="s">
        <v>74</v>
      </c>
      <c r="P82" s="471" t="str">
        <f t="shared" si="5"/>
        <v/>
      </c>
      <c r="Q82" s="471"/>
    </row>
    <row r="83" spans="1:17" ht="17.45" customHeight="1">
      <c r="A83" s="908"/>
      <c r="B83" s="774"/>
      <c r="C83" s="775"/>
      <c r="D83" s="48" t="s">
        <v>252</v>
      </c>
      <c r="E83" s="180"/>
      <c r="F83" s="468" t="s">
        <v>243</v>
      </c>
      <c r="G83" s="192"/>
      <c r="H83" s="193"/>
      <c r="I83" s="193"/>
      <c r="J83" s="194"/>
      <c r="K83" s="419"/>
      <c r="L83" s="420"/>
      <c r="N83" s="2">
        <v>77</v>
      </c>
      <c r="O83" s="471" t="s">
        <v>75</v>
      </c>
      <c r="P83" s="471" t="str">
        <f t="shared" si="5"/>
        <v/>
      </c>
      <c r="Q83" s="471"/>
    </row>
    <row r="84" spans="1:17" ht="17.45" customHeight="1">
      <c r="A84" s="908"/>
      <c r="B84" s="774"/>
      <c r="C84" s="775"/>
      <c r="D84" s="48" t="s">
        <v>253</v>
      </c>
      <c r="E84" s="180"/>
      <c r="F84" s="468" t="s">
        <v>243</v>
      </c>
      <c r="G84" s="192"/>
      <c r="H84" s="193"/>
      <c r="I84" s="193"/>
      <c r="J84" s="194"/>
      <c r="K84" s="419"/>
      <c r="L84" s="420"/>
      <c r="N84" s="2">
        <v>78</v>
      </c>
      <c r="O84" s="471" t="s">
        <v>76</v>
      </c>
      <c r="P84" s="471" t="str">
        <f t="shared" si="5"/>
        <v/>
      </c>
      <c r="Q84" s="471"/>
    </row>
    <row r="85" spans="1:17" ht="17.45" customHeight="1" thickBot="1">
      <c r="A85" s="908"/>
      <c r="B85" s="776"/>
      <c r="C85" s="777"/>
      <c r="D85" s="82" t="s">
        <v>77</v>
      </c>
      <c r="E85" s="864"/>
      <c r="F85" s="781"/>
      <c r="G85" s="781"/>
      <c r="H85" s="781"/>
      <c r="I85" s="781"/>
      <c r="J85" s="173"/>
      <c r="K85" s="421"/>
      <c r="L85" s="422"/>
      <c r="N85" s="4">
        <v>79</v>
      </c>
      <c r="O85" s="474" t="s">
        <v>77</v>
      </c>
      <c r="P85" s="471" t="str">
        <f t="shared" si="5"/>
        <v/>
      </c>
      <c r="Q85" s="471"/>
    </row>
    <row r="86" spans="1:17" ht="23.25" customHeight="1" thickTop="1">
      <c r="A86" s="908"/>
      <c r="B86" s="848" t="s">
        <v>292</v>
      </c>
      <c r="C86" s="849"/>
      <c r="D86" s="15" t="s">
        <v>256</v>
      </c>
      <c r="E86" s="342">
        <f>SUM(E61,E65,E68,E71,E74,E77,E80,E83,)</f>
        <v>0</v>
      </c>
      <c r="F86" s="140" t="s">
        <v>243</v>
      </c>
      <c r="G86" s="164"/>
      <c r="H86" s="150"/>
      <c r="I86" s="150"/>
      <c r="J86" s="165"/>
      <c r="K86" s="764" t="s">
        <v>520</v>
      </c>
      <c r="L86" s="789"/>
      <c r="N86" s="2">
        <v>80</v>
      </c>
      <c r="O86" s="471" t="s">
        <v>52</v>
      </c>
      <c r="P86" s="471">
        <f t="shared" si="5"/>
        <v>0</v>
      </c>
      <c r="Q86" s="471"/>
    </row>
    <row r="87" spans="1:17" ht="23.25" customHeight="1" thickBot="1">
      <c r="A87" s="908"/>
      <c r="B87" s="850"/>
      <c r="C87" s="851"/>
      <c r="D87" s="53" t="s">
        <v>255</v>
      </c>
      <c r="E87" s="343">
        <f>SUM(E62,E66,E69,E72,E75,E78,E81,E84,)</f>
        <v>0</v>
      </c>
      <c r="F87" s="195" t="s">
        <v>243</v>
      </c>
      <c r="G87" s="187"/>
      <c r="H87" s="187"/>
      <c r="I87" s="187"/>
      <c r="J87" s="188"/>
      <c r="K87" s="765"/>
      <c r="L87" s="793"/>
      <c r="N87" s="2">
        <v>81</v>
      </c>
      <c r="O87" s="471" t="s">
        <v>53</v>
      </c>
      <c r="P87" s="471">
        <f t="shared" si="5"/>
        <v>0</v>
      </c>
      <c r="Q87" s="471"/>
    </row>
    <row r="88" spans="1:17" ht="51" customHeight="1" thickTop="1" thickBot="1">
      <c r="A88" s="908"/>
      <c r="B88" s="852" t="s">
        <v>254</v>
      </c>
      <c r="C88" s="852"/>
      <c r="D88" s="853"/>
      <c r="E88" s="897"/>
      <c r="F88" s="897"/>
      <c r="G88" s="897"/>
      <c r="H88" s="897"/>
      <c r="I88" s="897"/>
      <c r="J88" s="956"/>
      <c r="K88" s="423"/>
      <c r="L88" s="424"/>
      <c r="N88" s="2">
        <v>82</v>
      </c>
      <c r="O88" s="471" t="s">
        <v>78</v>
      </c>
      <c r="P88" s="471" t="str">
        <f t="shared" si="5"/>
        <v/>
      </c>
      <c r="Q88" s="471"/>
    </row>
    <row r="89" spans="1:17" ht="17.45" customHeight="1" thickTop="1">
      <c r="A89" s="908"/>
      <c r="B89" s="772" t="s">
        <v>257</v>
      </c>
      <c r="C89" s="773"/>
      <c r="D89" s="47" t="s">
        <v>79</v>
      </c>
      <c r="E89" s="778"/>
      <c r="F89" s="779"/>
      <c r="G89" s="164"/>
      <c r="H89" s="150"/>
      <c r="I89" s="150"/>
      <c r="J89" s="165"/>
      <c r="K89" s="419" t="s">
        <v>313</v>
      </c>
      <c r="L89" s="420"/>
      <c r="N89" s="2">
        <v>83</v>
      </c>
      <c r="O89" s="471" t="s">
        <v>79</v>
      </c>
      <c r="P89" s="471" t="str">
        <f t="shared" si="5"/>
        <v/>
      </c>
      <c r="Q89" s="471"/>
    </row>
    <row r="90" spans="1:17" ht="17.45" customHeight="1">
      <c r="A90" s="908"/>
      <c r="B90" s="774"/>
      <c r="C90" s="775"/>
      <c r="D90" s="19" t="s">
        <v>80</v>
      </c>
      <c r="E90" s="180"/>
      <c r="F90" s="344" t="s">
        <v>243</v>
      </c>
      <c r="G90" s="164"/>
      <c r="H90" s="150"/>
      <c r="I90" s="150"/>
      <c r="J90" s="165"/>
      <c r="K90" s="425" t="s">
        <v>394</v>
      </c>
      <c r="L90" s="426" t="s">
        <v>433</v>
      </c>
      <c r="N90" s="2">
        <v>84</v>
      </c>
      <c r="O90" s="471" t="s">
        <v>80</v>
      </c>
      <c r="P90" s="471" t="str">
        <f t="shared" si="5"/>
        <v/>
      </c>
      <c r="Q90" s="471"/>
    </row>
    <row r="91" spans="1:17" ht="17.45" customHeight="1" thickBot="1">
      <c r="A91" s="908"/>
      <c r="B91" s="776"/>
      <c r="C91" s="777"/>
      <c r="D91" s="53" t="s">
        <v>81</v>
      </c>
      <c r="E91" s="864"/>
      <c r="F91" s="781"/>
      <c r="G91" s="781"/>
      <c r="H91" s="781"/>
      <c r="I91" s="781"/>
      <c r="J91" s="173"/>
      <c r="K91" s="415"/>
      <c r="L91" s="416"/>
      <c r="N91" s="2">
        <v>85</v>
      </c>
      <c r="O91" s="471" t="s">
        <v>81</v>
      </c>
      <c r="P91" s="471" t="str">
        <f t="shared" si="5"/>
        <v/>
      </c>
      <c r="Q91" s="471"/>
    </row>
    <row r="92" spans="1:17" ht="17.45" customHeight="1" thickTop="1">
      <c r="A92" s="908"/>
      <c r="B92" s="846" t="s">
        <v>82</v>
      </c>
      <c r="C92" s="846"/>
      <c r="D92" s="847"/>
      <c r="E92" s="843"/>
      <c r="F92" s="844"/>
      <c r="G92" s="844"/>
      <c r="H92" s="844"/>
      <c r="I92" s="844"/>
      <c r="J92" s="845"/>
      <c r="K92" s="427"/>
      <c r="L92" s="428" t="s">
        <v>258</v>
      </c>
      <c r="N92" s="4">
        <v>86</v>
      </c>
      <c r="O92" s="474" t="s">
        <v>82</v>
      </c>
      <c r="P92" s="471" t="str">
        <f t="shared" si="5"/>
        <v/>
      </c>
      <c r="Q92" s="471"/>
    </row>
    <row r="93" spans="1:17" ht="17.45" customHeight="1" thickBot="1">
      <c r="A93" s="908"/>
      <c r="B93" s="787" t="s">
        <v>83</v>
      </c>
      <c r="C93" s="787"/>
      <c r="D93" s="788"/>
      <c r="E93" s="840"/>
      <c r="F93" s="841"/>
      <c r="G93" s="841"/>
      <c r="H93" s="841"/>
      <c r="I93" s="841"/>
      <c r="J93" s="842"/>
      <c r="K93" s="419"/>
      <c r="L93" s="420" t="s">
        <v>259</v>
      </c>
      <c r="N93" s="4">
        <v>87</v>
      </c>
      <c r="O93" s="474" t="s">
        <v>83</v>
      </c>
      <c r="P93" s="471" t="str">
        <f t="shared" si="5"/>
        <v/>
      </c>
      <c r="Q93" s="471"/>
    </row>
    <row r="94" spans="1:17" ht="17.45" customHeight="1" thickTop="1">
      <c r="A94" s="908"/>
      <c r="B94" s="772" t="s">
        <v>261</v>
      </c>
      <c r="C94" s="773"/>
      <c r="D94" s="78" t="s">
        <v>84</v>
      </c>
      <c r="E94" s="181"/>
      <c r="F94" s="189"/>
      <c r="G94" s="189"/>
      <c r="H94" s="190"/>
      <c r="I94" s="190"/>
      <c r="J94" s="191"/>
      <c r="K94" s="429" t="s">
        <v>231</v>
      </c>
      <c r="L94" s="430"/>
      <c r="N94" s="2">
        <v>88</v>
      </c>
      <c r="O94" s="471" t="s">
        <v>84</v>
      </c>
      <c r="P94" s="471" t="str">
        <f t="shared" si="5"/>
        <v/>
      </c>
      <c r="Q94" s="471"/>
    </row>
    <row r="95" spans="1:17" ht="17.45" customHeight="1" thickBot="1">
      <c r="A95" s="908"/>
      <c r="B95" s="776"/>
      <c r="C95" s="777"/>
      <c r="D95" s="82" t="s">
        <v>260</v>
      </c>
      <c r="E95" s="780"/>
      <c r="F95" s="781"/>
      <c r="G95" s="781"/>
      <c r="H95" s="167"/>
      <c r="I95" s="167"/>
      <c r="J95" s="174"/>
      <c r="K95" s="419" t="s">
        <v>396</v>
      </c>
      <c r="L95" s="420"/>
      <c r="N95" s="2">
        <v>89</v>
      </c>
      <c r="O95" s="471" t="s">
        <v>85</v>
      </c>
      <c r="P95" s="471" t="str">
        <f t="shared" si="5"/>
        <v/>
      </c>
      <c r="Q95" s="471"/>
    </row>
    <row r="96" spans="1:17" ht="17.45" customHeight="1" thickTop="1">
      <c r="A96" s="908"/>
      <c r="B96" s="774" t="s">
        <v>262</v>
      </c>
      <c r="C96" s="775"/>
      <c r="D96" s="78" t="s">
        <v>86</v>
      </c>
      <c r="E96" s="181"/>
      <c r="F96" s="189"/>
      <c r="G96" s="189"/>
      <c r="H96" s="196"/>
      <c r="I96" s="196"/>
      <c r="J96" s="197"/>
      <c r="K96" s="429" t="s">
        <v>231</v>
      </c>
      <c r="L96" s="430"/>
      <c r="N96" s="2">
        <v>90</v>
      </c>
      <c r="O96" s="471" t="s">
        <v>86</v>
      </c>
      <c r="P96" s="471" t="str">
        <f t="shared" si="5"/>
        <v/>
      </c>
      <c r="Q96" s="471"/>
    </row>
    <row r="97" spans="1:17" ht="17.45" customHeight="1">
      <c r="A97" s="908"/>
      <c r="B97" s="774"/>
      <c r="C97" s="775"/>
      <c r="D97" s="48" t="s">
        <v>87</v>
      </c>
      <c r="E97" s="782"/>
      <c r="F97" s="783"/>
      <c r="G97" s="783"/>
      <c r="H97" s="150"/>
      <c r="I97" s="150"/>
      <c r="J97" s="263"/>
      <c r="K97" s="425" t="s">
        <v>395</v>
      </c>
      <c r="L97" s="426"/>
      <c r="N97" s="2">
        <v>91</v>
      </c>
      <c r="O97" s="471" t="s">
        <v>87</v>
      </c>
      <c r="P97" s="471" t="str">
        <f t="shared" si="5"/>
        <v/>
      </c>
      <c r="Q97" s="471"/>
    </row>
    <row r="98" spans="1:17" ht="17.45" customHeight="1">
      <c r="A98" s="908"/>
      <c r="B98" s="774"/>
      <c r="C98" s="775"/>
      <c r="D98" s="48" t="s">
        <v>88</v>
      </c>
      <c r="E98" s="784"/>
      <c r="F98" s="785"/>
      <c r="G98" s="785"/>
      <c r="H98" s="785"/>
      <c r="I98" s="785"/>
      <c r="J98" s="281"/>
      <c r="K98" s="425"/>
      <c r="L98" s="426" t="s">
        <v>397</v>
      </c>
      <c r="N98" s="2">
        <v>92</v>
      </c>
      <c r="O98" s="471" t="s">
        <v>88</v>
      </c>
      <c r="P98" s="471" t="str">
        <f t="shared" si="5"/>
        <v/>
      </c>
      <c r="Q98" s="471"/>
    </row>
    <row r="99" spans="1:17" ht="17.45" customHeight="1">
      <c r="A99" s="908"/>
      <c r="B99" s="774"/>
      <c r="C99" s="775"/>
      <c r="D99" s="48" t="s">
        <v>263</v>
      </c>
      <c r="E99" s="784"/>
      <c r="F99" s="785"/>
      <c r="G99" s="785"/>
      <c r="H99" s="785"/>
      <c r="I99" s="785"/>
      <c r="J99" s="281"/>
      <c r="K99" s="419"/>
      <c r="L99" s="420" t="s">
        <v>398</v>
      </c>
      <c r="N99" s="2">
        <v>93</v>
      </c>
      <c r="O99" s="471" t="s">
        <v>89</v>
      </c>
      <c r="P99" s="471" t="str">
        <f t="shared" si="5"/>
        <v/>
      </c>
      <c r="Q99" s="471"/>
    </row>
    <row r="100" spans="1:17" ht="17.45" customHeight="1" thickBot="1">
      <c r="A100" s="908"/>
      <c r="B100" s="776"/>
      <c r="C100" s="777"/>
      <c r="D100" s="82" t="s">
        <v>264</v>
      </c>
      <c r="E100" s="784"/>
      <c r="F100" s="785"/>
      <c r="G100" s="786"/>
      <c r="H100" s="786"/>
      <c r="I100" s="786"/>
      <c r="J100" s="174"/>
      <c r="K100" s="415"/>
      <c r="L100" s="416" t="s">
        <v>399</v>
      </c>
      <c r="N100" s="2">
        <v>94</v>
      </c>
      <c r="O100" s="471" t="s">
        <v>90</v>
      </c>
      <c r="P100" s="471" t="str">
        <f t="shared" si="5"/>
        <v/>
      </c>
      <c r="Q100" s="471"/>
    </row>
    <row r="101" spans="1:17" ht="17.45" customHeight="1" thickTop="1">
      <c r="A101" s="908"/>
      <c r="B101" s="774" t="s">
        <v>265</v>
      </c>
      <c r="C101" s="775"/>
      <c r="D101" s="47" t="s">
        <v>91</v>
      </c>
      <c r="E101" s="778"/>
      <c r="F101" s="779"/>
      <c r="G101" s="201"/>
      <c r="H101" s="201"/>
      <c r="I101" s="201"/>
      <c r="J101" s="202"/>
      <c r="K101" s="419" t="s">
        <v>313</v>
      </c>
      <c r="L101" s="420"/>
      <c r="N101" s="2">
        <v>95</v>
      </c>
      <c r="O101" s="471" t="s">
        <v>91</v>
      </c>
      <c r="P101" s="471" t="str">
        <f t="shared" si="5"/>
        <v/>
      </c>
      <c r="Q101" s="471"/>
    </row>
    <row r="102" spans="1:17" ht="17.45" customHeight="1">
      <c r="A102" s="908"/>
      <c r="B102" s="774"/>
      <c r="C102" s="775"/>
      <c r="D102" s="19" t="s">
        <v>266</v>
      </c>
      <c r="E102" s="856"/>
      <c r="F102" s="857"/>
      <c r="G102" s="857"/>
      <c r="H102" s="857"/>
      <c r="I102" s="857"/>
      <c r="J102" s="165"/>
      <c r="K102" s="425" t="s">
        <v>400</v>
      </c>
      <c r="L102" s="426"/>
      <c r="N102" s="2">
        <v>96</v>
      </c>
      <c r="O102" s="471" t="s">
        <v>92</v>
      </c>
      <c r="P102" s="471" t="str">
        <f t="shared" si="5"/>
        <v/>
      </c>
      <c r="Q102" s="471"/>
    </row>
    <row r="103" spans="1:17" ht="17.45" customHeight="1" thickBot="1">
      <c r="A103" s="909"/>
      <c r="B103" s="799"/>
      <c r="C103" s="838"/>
      <c r="D103" s="20" t="s">
        <v>93</v>
      </c>
      <c r="E103" s="839"/>
      <c r="F103" s="839"/>
      <c r="G103" s="178"/>
      <c r="H103" s="178"/>
      <c r="I103" s="178"/>
      <c r="J103" s="179"/>
      <c r="K103" s="431" t="s">
        <v>313</v>
      </c>
      <c r="L103" s="432"/>
      <c r="N103" s="2">
        <v>97</v>
      </c>
      <c r="O103" s="471" t="s">
        <v>93</v>
      </c>
      <c r="P103" s="471" t="str">
        <f t="shared" si="5"/>
        <v/>
      </c>
      <c r="Q103" s="471"/>
    </row>
    <row r="104" spans="1:17" ht="17.45" customHeight="1">
      <c r="A104" s="797" t="s">
        <v>267</v>
      </c>
      <c r="B104" s="774"/>
      <c r="C104" s="774"/>
      <c r="D104" s="319" t="s">
        <v>268</v>
      </c>
      <c r="E104" s="101"/>
      <c r="F104" s="218"/>
      <c r="G104" s="218"/>
      <c r="H104" s="218"/>
      <c r="I104" s="218"/>
      <c r="J104" s="219"/>
      <c r="K104" s="769" t="s">
        <v>401</v>
      </c>
      <c r="L104" s="761"/>
      <c r="N104" s="2">
        <v>98</v>
      </c>
      <c r="O104" s="471" t="s">
        <v>94</v>
      </c>
      <c r="P104" s="476" t="str">
        <f t="shared" ref="P104:P110" si="13">IF(Q104=TRUE,"☑","□")</f>
        <v>□</v>
      </c>
      <c r="Q104" s="84" t="b">
        <v>0</v>
      </c>
    </row>
    <row r="105" spans="1:17" ht="17.45" customHeight="1">
      <c r="A105" s="797"/>
      <c r="B105" s="774"/>
      <c r="C105" s="774"/>
      <c r="D105" s="32" t="s">
        <v>269</v>
      </c>
      <c r="E105" s="99"/>
      <c r="F105" s="206"/>
      <c r="G105" s="206"/>
      <c r="H105" s="206"/>
      <c r="I105" s="206"/>
      <c r="J105" s="207"/>
      <c r="K105" s="769"/>
      <c r="L105" s="761"/>
      <c r="N105" s="2">
        <v>99</v>
      </c>
      <c r="O105" s="471" t="s">
        <v>95</v>
      </c>
      <c r="P105" s="476" t="str">
        <f t="shared" si="13"/>
        <v>□</v>
      </c>
      <c r="Q105" s="84" t="b">
        <v>0</v>
      </c>
    </row>
    <row r="106" spans="1:17" ht="17.45" customHeight="1">
      <c r="A106" s="797"/>
      <c r="B106" s="774"/>
      <c r="C106" s="774"/>
      <c r="D106" s="32" t="s">
        <v>270</v>
      </c>
      <c r="E106" s="99"/>
      <c r="F106" s="206"/>
      <c r="G106" s="206"/>
      <c r="H106" s="206"/>
      <c r="I106" s="206"/>
      <c r="J106" s="207"/>
      <c r="K106" s="769"/>
      <c r="L106" s="761"/>
      <c r="N106" s="2">
        <v>100</v>
      </c>
      <c r="O106" s="471" t="s">
        <v>96</v>
      </c>
      <c r="P106" s="476" t="str">
        <f t="shared" si="13"/>
        <v>□</v>
      </c>
      <c r="Q106" s="84" t="b">
        <v>0</v>
      </c>
    </row>
    <row r="107" spans="1:17" ht="17.45" customHeight="1">
      <c r="A107" s="797"/>
      <c r="B107" s="774"/>
      <c r="C107" s="774"/>
      <c r="D107" s="32" t="s">
        <v>271</v>
      </c>
      <c r="E107" s="99"/>
      <c r="F107" s="206"/>
      <c r="G107" s="206"/>
      <c r="H107" s="206"/>
      <c r="I107" s="206"/>
      <c r="J107" s="207"/>
      <c r="K107" s="769"/>
      <c r="L107" s="761"/>
      <c r="N107" s="2">
        <v>101</v>
      </c>
      <c r="O107" s="471" t="s">
        <v>97</v>
      </c>
      <c r="P107" s="476" t="str">
        <f t="shared" si="13"/>
        <v>□</v>
      </c>
      <c r="Q107" s="84" t="b">
        <v>0</v>
      </c>
    </row>
    <row r="108" spans="1:17" ht="17.45" customHeight="1">
      <c r="A108" s="797"/>
      <c r="B108" s="774"/>
      <c r="C108" s="774"/>
      <c r="D108" s="32" t="s">
        <v>272</v>
      </c>
      <c r="E108" s="99"/>
      <c r="F108" s="206"/>
      <c r="G108" s="206"/>
      <c r="H108" s="206"/>
      <c r="I108" s="206"/>
      <c r="J108" s="207"/>
      <c r="K108" s="769"/>
      <c r="L108" s="761"/>
      <c r="N108" s="2">
        <v>102</v>
      </c>
      <c r="O108" s="471" t="s">
        <v>98</v>
      </c>
      <c r="P108" s="84" t="str">
        <f t="shared" si="13"/>
        <v>□</v>
      </c>
      <c r="Q108" s="84" t="b">
        <v>0</v>
      </c>
    </row>
    <row r="109" spans="1:17" ht="17.45" customHeight="1">
      <c r="A109" s="797"/>
      <c r="B109" s="774"/>
      <c r="C109" s="774"/>
      <c r="D109" s="32" t="s">
        <v>273</v>
      </c>
      <c r="E109" s="99"/>
      <c r="F109" s="206"/>
      <c r="G109" s="206"/>
      <c r="H109" s="206"/>
      <c r="I109" s="206"/>
      <c r="J109" s="207"/>
      <c r="K109" s="769"/>
      <c r="L109" s="761"/>
      <c r="N109" s="2">
        <v>103</v>
      </c>
      <c r="O109" s="471" t="s">
        <v>99</v>
      </c>
      <c r="P109" s="84" t="str">
        <f t="shared" si="13"/>
        <v>□</v>
      </c>
      <c r="Q109" s="84" t="b">
        <v>0</v>
      </c>
    </row>
    <row r="110" spans="1:17" ht="17.45" customHeight="1">
      <c r="A110" s="797"/>
      <c r="B110" s="774"/>
      <c r="C110" s="774"/>
      <c r="D110" s="32" t="s">
        <v>50</v>
      </c>
      <c r="E110" s="99"/>
      <c r="F110" s="206"/>
      <c r="G110" s="206"/>
      <c r="H110" s="206"/>
      <c r="I110" s="206"/>
      <c r="J110" s="207"/>
      <c r="K110" s="770"/>
      <c r="L110" s="762"/>
      <c r="N110" s="2">
        <v>104</v>
      </c>
      <c r="O110" s="471" t="s">
        <v>100</v>
      </c>
      <c r="P110" s="84" t="str">
        <f t="shared" si="13"/>
        <v>□</v>
      </c>
      <c r="Q110" s="84" t="b">
        <v>0</v>
      </c>
    </row>
    <row r="111" spans="1:17" ht="17.45" customHeight="1" thickBot="1">
      <c r="A111" s="798"/>
      <c r="B111" s="799"/>
      <c r="C111" s="799"/>
      <c r="D111" s="30" t="s">
        <v>274</v>
      </c>
      <c r="E111" s="1022"/>
      <c r="F111" s="839"/>
      <c r="G111" s="839"/>
      <c r="H111" s="839"/>
      <c r="I111" s="839"/>
      <c r="J111" s="145"/>
      <c r="K111" s="433" t="s">
        <v>275</v>
      </c>
      <c r="L111" s="434"/>
      <c r="N111" s="2">
        <v>105</v>
      </c>
      <c r="O111" s="471" t="s">
        <v>101</v>
      </c>
      <c r="P111" s="471" t="str">
        <f>IF(E111="","",E111)</f>
        <v/>
      </c>
      <c r="Q111" s="471"/>
    </row>
    <row r="112" spans="1:17" ht="17.45" customHeight="1">
      <c r="A112" s="800" t="s">
        <v>276</v>
      </c>
      <c r="B112" s="801"/>
      <c r="C112" s="801"/>
      <c r="D112" s="31" t="s">
        <v>403</v>
      </c>
      <c r="E112" s="203"/>
      <c r="F112" s="204"/>
      <c r="G112" s="204"/>
      <c r="H112" s="204"/>
      <c r="I112" s="204"/>
      <c r="J112" s="205"/>
      <c r="K112" s="771" t="s">
        <v>402</v>
      </c>
      <c r="L112" s="763"/>
      <c r="N112" s="2">
        <v>106</v>
      </c>
      <c r="O112" s="471" t="s">
        <v>102</v>
      </c>
      <c r="P112" s="84" t="str">
        <f t="shared" ref="P112:P114" si="14">IF(Q112=TRUE,"☑","□")</f>
        <v>□</v>
      </c>
      <c r="Q112" s="84" t="b">
        <v>0</v>
      </c>
    </row>
    <row r="113" spans="1:17" ht="17.45" customHeight="1">
      <c r="A113" s="797"/>
      <c r="B113" s="774"/>
      <c r="C113" s="774"/>
      <c r="D113" s="32" t="s">
        <v>404</v>
      </c>
      <c r="E113" s="99"/>
      <c r="F113" s="206"/>
      <c r="G113" s="206"/>
      <c r="H113" s="206"/>
      <c r="I113" s="206"/>
      <c r="J113" s="207"/>
      <c r="K113" s="769"/>
      <c r="L113" s="761"/>
      <c r="N113" s="2">
        <v>107</v>
      </c>
      <c r="O113" s="471" t="s">
        <v>103</v>
      </c>
      <c r="P113" s="476" t="str">
        <f t="shared" si="14"/>
        <v>□</v>
      </c>
      <c r="Q113" s="84" t="b">
        <v>0</v>
      </c>
    </row>
    <row r="114" spans="1:17" ht="17.45" customHeight="1">
      <c r="A114" s="797"/>
      <c r="B114" s="774"/>
      <c r="C114" s="774"/>
      <c r="D114" s="32" t="s">
        <v>405</v>
      </c>
      <c r="E114" s="99"/>
      <c r="F114" s="206"/>
      <c r="G114" s="206"/>
      <c r="H114" s="206"/>
      <c r="I114" s="206"/>
      <c r="J114" s="207"/>
      <c r="K114" s="769"/>
      <c r="L114" s="761"/>
      <c r="N114" s="2">
        <v>108</v>
      </c>
      <c r="O114" s="471" t="s">
        <v>104</v>
      </c>
      <c r="P114" s="84" t="str">
        <f t="shared" si="14"/>
        <v>□</v>
      </c>
      <c r="Q114" s="84" t="b">
        <v>0</v>
      </c>
    </row>
    <row r="115" spans="1:17" ht="17.45" customHeight="1" thickBot="1">
      <c r="A115" s="798"/>
      <c r="B115" s="799"/>
      <c r="C115" s="799"/>
      <c r="D115" s="83" t="s">
        <v>105</v>
      </c>
      <c r="E115" s="1022"/>
      <c r="F115" s="839"/>
      <c r="G115" s="839"/>
      <c r="H115" s="839"/>
      <c r="I115" s="839"/>
      <c r="J115" s="1023"/>
      <c r="K115" s="769"/>
      <c r="L115" s="761"/>
      <c r="N115" s="2">
        <v>109</v>
      </c>
      <c r="O115" s="471" t="s">
        <v>105</v>
      </c>
      <c r="P115" s="471" t="str">
        <f t="shared" ref="P115:P157" si="15">IF(E115="","",E115)</f>
        <v/>
      </c>
      <c r="Q115" s="471"/>
    </row>
    <row r="116" spans="1:17" ht="17.45" customHeight="1">
      <c r="A116" s="907" t="s">
        <v>290</v>
      </c>
      <c r="B116" s="801" t="s">
        <v>281</v>
      </c>
      <c r="C116" s="924"/>
      <c r="D116" s="85" t="s">
        <v>106</v>
      </c>
      <c r="E116" s="208"/>
      <c r="F116" s="235"/>
      <c r="G116" s="235"/>
      <c r="H116" s="235"/>
      <c r="I116" s="235"/>
      <c r="J116" s="236"/>
      <c r="K116" s="393"/>
      <c r="L116" s="394"/>
      <c r="N116" s="7">
        <v>110</v>
      </c>
      <c r="O116" s="477" t="s">
        <v>106</v>
      </c>
      <c r="P116" s="471" t="str">
        <f t="shared" si="15"/>
        <v/>
      </c>
      <c r="Q116" s="471"/>
    </row>
    <row r="117" spans="1:17" ht="17.45" customHeight="1">
      <c r="A117" s="908"/>
      <c r="B117" s="774"/>
      <c r="C117" s="925"/>
      <c r="D117" s="34" t="s">
        <v>107</v>
      </c>
      <c r="E117" s="209"/>
      <c r="F117" s="210"/>
      <c r="G117" s="210"/>
      <c r="H117" s="210"/>
      <c r="I117" s="210"/>
      <c r="J117" s="211"/>
      <c r="K117" s="373"/>
      <c r="L117" s="374"/>
      <c r="N117" s="7">
        <v>111</v>
      </c>
      <c r="O117" s="477" t="s">
        <v>107</v>
      </c>
      <c r="P117" s="471" t="str">
        <f t="shared" si="15"/>
        <v/>
      </c>
      <c r="Q117" s="471"/>
    </row>
    <row r="118" spans="1:17" ht="17.45" customHeight="1">
      <c r="A118" s="908"/>
      <c r="B118" s="774"/>
      <c r="C118" s="925"/>
      <c r="D118" s="33" t="s">
        <v>108</v>
      </c>
      <c r="E118" s="212"/>
      <c r="F118" s="213"/>
      <c r="G118" s="213"/>
      <c r="H118" s="213"/>
      <c r="I118" s="213"/>
      <c r="J118" s="214"/>
      <c r="K118" s="373"/>
      <c r="L118" s="374"/>
      <c r="N118" s="7">
        <v>112</v>
      </c>
      <c r="O118" s="477" t="s">
        <v>108</v>
      </c>
      <c r="P118" s="471" t="str">
        <f t="shared" si="15"/>
        <v/>
      </c>
      <c r="Q118" s="471"/>
    </row>
    <row r="119" spans="1:17" ht="17.45" customHeight="1">
      <c r="A119" s="908"/>
      <c r="B119" s="774"/>
      <c r="C119" s="925"/>
      <c r="D119" s="34" t="s">
        <v>109</v>
      </c>
      <c r="E119" s="215"/>
      <c r="F119" s="216"/>
      <c r="G119" s="216"/>
      <c r="H119" s="216"/>
      <c r="I119" s="216"/>
      <c r="J119" s="217"/>
      <c r="K119" s="373"/>
      <c r="L119" s="374"/>
      <c r="N119" s="7">
        <v>113</v>
      </c>
      <c r="O119" s="477" t="s">
        <v>109</v>
      </c>
      <c r="P119" s="471" t="str">
        <f t="shared" si="15"/>
        <v/>
      </c>
      <c r="Q119" s="471"/>
    </row>
    <row r="120" spans="1:17" ht="17.45" customHeight="1">
      <c r="A120" s="908"/>
      <c r="B120" s="774"/>
      <c r="C120" s="925"/>
      <c r="D120" s="33" t="s">
        <v>110</v>
      </c>
      <c r="E120" s="212"/>
      <c r="F120" s="213"/>
      <c r="G120" s="213"/>
      <c r="H120" s="213"/>
      <c r="I120" s="213"/>
      <c r="J120" s="214"/>
      <c r="K120" s="373"/>
      <c r="L120" s="374"/>
      <c r="N120" s="7">
        <v>114</v>
      </c>
      <c r="O120" s="477" t="s">
        <v>110</v>
      </c>
      <c r="P120" s="471" t="str">
        <f t="shared" si="15"/>
        <v/>
      </c>
      <c r="Q120" s="471"/>
    </row>
    <row r="121" spans="1:17" ht="17.45" customHeight="1">
      <c r="A121" s="908"/>
      <c r="B121" s="774"/>
      <c r="C121" s="925"/>
      <c r="D121" s="34" t="s">
        <v>111</v>
      </c>
      <c r="E121" s="215"/>
      <c r="F121" s="216"/>
      <c r="G121" s="216"/>
      <c r="H121" s="216"/>
      <c r="I121" s="216"/>
      <c r="J121" s="217"/>
      <c r="K121" s="373"/>
      <c r="L121" s="374"/>
      <c r="N121" s="7">
        <v>115</v>
      </c>
      <c r="O121" s="477" t="s">
        <v>111</v>
      </c>
      <c r="P121" s="471" t="str">
        <f t="shared" si="15"/>
        <v/>
      </c>
      <c r="Q121" s="471"/>
    </row>
    <row r="122" spans="1:17" ht="17.45" customHeight="1">
      <c r="A122" s="908"/>
      <c r="B122" s="774"/>
      <c r="C122" s="925"/>
      <c r="D122" s="33" t="s">
        <v>283</v>
      </c>
      <c r="E122" s="212"/>
      <c r="F122" s="218"/>
      <c r="G122" s="218"/>
      <c r="H122" s="218"/>
      <c r="I122" s="218"/>
      <c r="J122" s="219"/>
      <c r="K122" s="373"/>
      <c r="L122" s="374"/>
      <c r="N122" s="7">
        <v>116</v>
      </c>
      <c r="O122" s="477" t="s">
        <v>110</v>
      </c>
      <c r="P122" s="471" t="str">
        <f t="shared" si="15"/>
        <v/>
      </c>
      <c r="Q122" s="471"/>
    </row>
    <row r="123" spans="1:17" ht="17.45" customHeight="1">
      <c r="A123" s="908"/>
      <c r="B123" s="774"/>
      <c r="C123" s="925"/>
      <c r="D123" s="34" t="s">
        <v>284</v>
      </c>
      <c r="E123" s="215"/>
      <c r="F123" s="206"/>
      <c r="G123" s="206"/>
      <c r="H123" s="206"/>
      <c r="I123" s="206"/>
      <c r="J123" s="207"/>
      <c r="K123" s="373"/>
      <c r="L123" s="374"/>
      <c r="N123" s="7">
        <v>117</v>
      </c>
      <c r="O123" s="477" t="s">
        <v>111</v>
      </c>
      <c r="P123" s="471" t="str">
        <f t="shared" si="15"/>
        <v/>
      </c>
      <c r="Q123" s="471"/>
    </row>
    <row r="124" spans="1:17" ht="30" customHeight="1">
      <c r="A124" s="908"/>
      <c r="B124" s="774"/>
      <c r="C124" s="925"/>
      <c r="D124" s="35" t="s">
        <v>50</v>
      </c>
      <c r="E124" s="930"/>
      <c r="F124" s="930"/>
      <c r="G124" s="930"/>
      <c r="H124" s="930"/>
      <c r="I124" s="930"/>
      <c r="J124" s="931"/>
      <c r="K124" s="435"/>
      <c r="L124" s="436"/>
      <c r="N124" s="4">
        <v>118</v>
      </c>
      <c r="O124" s="474" t="s">
        <v>50</v>
      </c>
      <c r="P124" s="471" t="str">
        <f t="shared" si="15"/>
        <v/>
      </c>
      <c r="Q124" s="471"/>
    </row>
    <row r="125" spans="1:17" ht="51" customHeight="1" thickBot="1">
      <c r="A125" s="908"/>
      <c r="B125" s="776"/>
      <c r="C125" s="926"/>
      <c r="D125" s="36" t="s">
        <v>112</v>
      </c>
      <c r="E125" s="928"/>
      <c r="F125" s="928"/>
      <c r="G125" s="928"/>
      <c r="H125" s="928"/>
      <c r="I125" s="928"/>
      <c r="J125" s="929"/>
      <c r="K125" s="373"/>
      <c r="L125" s="374"/>
      <c r="N125" s="4">
        <v>119</v>
      </c>
      <c r="O125" s="474" t="s">
        <v>112</v>
      </c>
      <c r="P125" s="471" t="str">
        <f t="shared" si="15"/>
        <v/>
      </c>
      <c r="Q125" s="471"/>
    </row>
    <row r="126" spans="1:17" ht="17.45" customHeight="1" thickTop="1">
      <c r="A126" s="908"/>
      <c r="B126" s="772" t="s">
        <v>282</v>
      </c>
      <c r="C126" s="927"/>
      <c r="D126" s="37" t="s">
        <v>113</v>
      </c>
      <c r="E126" s="181"/>
      <c r="F126" s="189"/>
      <c r="G126" s="189"/>
      <c r="H126" s="190"/>
      <c r="I126" s="190"/>
      <c r="J126" s="191"/>
      <c r="K126" s="389"/>
      <c r="L126" s="390"/>
      <c r="N126" s="8">
        <v>120</v>
      </c>
      <c r="O126" s="478" t="s">
        <v>113</v>
      </c>
      <c r="P126" s="471" t="str">
        <f t="shared" si="15"/>
        <v/>
      </c>
      <c r="Q126" s="471"/>
    </row>
    <row r="127" spans="1:17" ht="17.45" customHeight="1">
      <c r="A127" s="908"/>
      <c r="B127" s="774"/>
      <c r="C127" s="774"/>
      <c r="D127" s="29" t="s">
        <v>114</v>
      </c>
      <c r="E127" s="176"/>
      <c r="F127" s="345" t="s">
        <v>285</v>
      </c>
      <c r="G127" s="164"/>
      <c r="H127" s="150"/>
      <c r="I127" s="150"/>
      <c r="J127" s="165"/>
      <c r="K127" s="373"/>
      <c r="L127" s="374"/>
      <c r="N127" s="8">
        <v>121</v>
      </c>
      <c r="O127" s="478" t="s">
        <v>114</v>
      </c>
      <c r="P127" s="471" t="str">
        <f t="shared" si="15"/>
        <v/>
      </c>
      <c r="Q127" s="471"/>
    </row>
    <row r="128" spans="1:17" ht="17.45" customHeight="1">
      <c r="A128" s="908"/>
      <c r="B128" s="774"/>
      <c r="C128" s="774"/>
      <c r="D128" s="29" t="s">
        <v>115</v>
      </c>
      <c r="E128" s="199"/>
      <c r="F128" s="206"/>
      <c r="G128" s="206"/>
      <c r="H128" s="206"/>
      <c r="I128" s="206"/>
      <c r="J128" s="207"/>
      <c r="K128" s="437"/>
      <c r="L128" s="438"/>
      <c r="N128" s="8">
        <v>122</v>
      </c>
      <c r="O128" s="478" t="s">
        <v>115</v>
      </c>
      <c r="P128" s="471" t="str">
        <f t="shared" si="15"/>
        <v/>
      </c>
      <c r="Q128" s="471"/>
    </row>
    <row r="129" spans="1:17" ht="51" customHeight="1" thickBot="1">
      <c r="A129" s="908"/>
      <c r="B129" s="776"/>
      <c r="C129" s="776"/>
      <c r="D129" s="26" t="s">
        <v>116</v>
      </c>
      <c r="E129" s="1062"/>
      <c r="F129" s="1063"/>
      <c r="G129" s="1063"/>
      <c r="H129" s="1063"/>
      <c r="I129" s="1063"/>
      <c r="J129" s="237"/>
      <c r="K129" s="409"/>
      <c r="L129" s="410"/>
      <c r="N129" s="8">
        <v>123</v>
      </c>
      <c r="O129" s="478" t="s">
        <v>116</v>
      </c>
      <c r="P129" s="471" t="str">
        <f t="shared" si="15"/>
        <v/>
      </c>
      <c r="Q129" s="471"/>
    </row>
    <row r="130" spans="1:17" ht="17.45" customHeight="1" thickTop="1">
      <c r="A130" s="908"/>
      <c r="B130" s="848" t="s">
        <v>289</v>
      </c>
      <c r="C130" s="848"/>
      <c r="D130" s="25" t="s">
        <v>117</v>
      </c>
      <c r="E130" s="346"/>
      <c r="F130" s="220" t="s">
        <v>286</v>
      </c>
      <c r="G130" s="201"/>
      <c r="H130" s="201"/>
      <c r="I130" s="201"/>
      <c r="J130" s="202"/>
      <c r="K130" s="389"/>
      <c r="L130" s="390"/>
      <c r="N130" s="4">
        <v>124</v>
      </c>
      <c r="O130" s="474" t="s">
        <v>117</v>
      </c>
      <c r="P130" s="471" t="str">
        <f t="shared" si="15"/>
        <v/>
      </c>
      <c r="Q130" s="471"/>
    </row>
    <row r="131" spans="1:17" ht="17.45" customHeight="1" thickBot="1">
      <c r="A131" s="908"/>
      <c r="B131" s="850"/>
      <c r="C131" s="850"/>
      <c r="D131" s="26" t="s">
        <v>118</v>
      </c>
      <c r="E131" s="947"/>
      <c r="F131" s="948"/>
      <c r="G131" s="948"/>
      <c r="H131" s="948"/>
      <c r="I131" s="948"/>
      <c r="J131" s="174"/>
      <c r="K131" s="373"/>
      <c r="L131" s="374"/>
      <c r="N131" s="4">
        <v>125</v>
      </c>
      <c r="O131" s="474" t="s">
        <v>118</v>
      </c>
      <c r="P131" s="471" t="str">
        <f t="shared" si="15"/>
        <v/>
      </c>
      <c r="Q131" s="471"/>
    </row>
    <row r="132" spans="1:17" ht="17.45" customHeight="1" thickTop="1">
      <c r="A132" s="908"/>
      <c r="B132" s="774" t="s">
        <v>288</v>
      </c>
      <c r="C132" s="774"/>
      <c r="D132" s="38" t="s">
        <v>119</v>
      </c>
      <c r="E132" s="139"/>
      <c r="F132" s="347" t="s">
        <v>287</v>
      </c>
      <c r="G132" s="231"/>
      <c r="H132" s="231"/>
      <c r="I132" s="231"/>
      <c r="J132" s="232"/>
      <c r="K132" s="439"/>
      <c r="L132" s="440"/>
      <c r="N132" s="8">
        <v>126</v>
      </c>
      <c r="O132" s="478" t="s">
        <v>119</v>
      </c>
      <c r="P132" s="471" t="str">
        <f t="shared" si="15"/>
        <v/>
      </c>
      <c r="Q132" s="471"/>
    </row>
    <row r="133" spans="1:17" ht="17.45" customHeight="1">
      <c r="A133" s="908"/>
      <c r="B133" s="774"/>
      <c r="C133" s="774"/>
      <c r="D133" s="25" t="s">
        <v>120</v>
      </c>
      <c r="E133" s="221"/>
      <c r="F133" s="206"/>
      <c r="G133" s="218"/>
      <c r="H133" s="218"/>
      <c r="I133" s="218"/>
      <c r="J133" s="219"/>
      <c r="K133" s="381"/>
      <c r="L133" s="382"/>
      <c r="N133" s="8">
        <v>127</v>
      </c>
      <c r="O133" s="478" t="s">
        <v>120</v>
      </c>
      <c r="P133" s="471" t="str">
        <f t="shared" si="15"/>
        <v/>
      </c>
      <c r="Q133" s="471"/>
    </row>
    <row r="134" spans="1:17" ht="17.45" customHeight="1">
      <c r="A134" s="908"/>
      <c r="B134" s="774"/>
      <c r="C134" s="774"/>
      <c r="D134" s="39" t="s">
        <v>121</v>
      </c>
      <c r="E134" s="945"/>
      <c r="F134" s="946"/>
      <c r="G134" s="164"/>
      <c r="H134" s="164"/>
      <c r="I134" s="164"/>
      <c r="J134" s="183"/>
      <c r="K134" s="373"/>
      <c r="L134" s="374"/>
      <c r="N134" s="8">
        <v>128</v>
      </c>
      <c r="O134" s="478" t="s">
        <v>121</v>
      </c>
      <c r="P134" s="471" t="str">
        <f t="shared" si="15"/>
        <v/>
      </c>
      <c r="Q134" s="471"/>
    </row>
    <row r="135" spans="1:17" ht="17.45" customHeight="1">
      <c r="A135" s="908"/>
      <c r="B135" s="774"/>
      <c r="C135" s="774"/>
      <c r="D135" s="40" t="s">
        <v>122</v>
      </c>
      <c r="E135" s="1033"/>
      <c r="F135" s="1034"/>
      <c r="G135" s="1035"/>
      <c r="H135" s="1035"/>
      <c r="I135" s="1035"/>
      <c r="J135" s="238"/>
      <c r="K135" s="441"/>
      <c r="L135" s="442"/>
      <c r="N135" s="8">
        <v>129</v>
      </c>
      <c r="O135" s="478" t="s">
        <v>122</v>
      </c>
      <c r="P135" s="471" t="str">
        <f t="shared" si="15"/>
        <v/>
      </c>
      <c r="Q135" s="471"/>
    </row>
    <row r="136" spans="1:17" ht="17.45" customHeight="1">
      <c r="A136" s="908"/>
      <c r="B136" s="774"/>
      <c r="C136" s="774"/>
      <c r="D136" s="25" t="s">
        <v>123</v>
      </c>
      <c r="E136" s="226"/>
      <c r="F136" s="348" t="s">
        <v>287</v>
      </c>
      <c r="G136" s="332"/>
      <c r="H136" s="332"/>
      <c r="I136" s="233"/>
      <c r="J136" s="234"/>
      <c r="K136" s="377"/>
      <c r="L136" s="378"/>
      <c r="N136" s="8">
        <v>130</v>
      </c>
      <c r="O136" s="478" t="s">
        <v>123</v>
      </c>
      <c r="P136" s="471" t="str">
        <f t="shared" si="15"/>
        <v/>
      </c>
      <c r="Q136" s="471"/>
    </row>
    <row r="137" spans="1:17" ht="17.45" customHeight="1" thickBot="1">
      <c r="A137" s="908"/>
      <c r="B137" s="776"/>
      <c r="C137" s="776"/>
      <c r="D137" s="26" t="s">
        <v>124</v>
      </c>
      <c r="E137" s="943"/>
      <c r="F137" s="944"/>
      <c r="G137" s="944"/>
      <c r="H137" s="944"/>
      <c r="I137" s="229"/>
      <c r="J137" s="239"/>
      <c r="K137" s="409"/>
      <c r="L137" s="410"/>
      <c r="N137" s="8">
        <v>131</v>
      </c>
      <c r="O137" s="478" t="s">
        <v>124</v>
      </c>
      <c r="P137" s="471" t="str">
        <f t="shared" si="15"/>
        <v/>
      </c>
      <c r="Q137" s="471"/>
    </row>
    <row r="138" spans="1:17" ht="17.45" customHeight="1" thickTop="1">
      <c r="A138" s="908"/>
      <c r="B138" s="774" t="s">
        <v>291</v>
      </c>
      <c r="C138" s="774"/>
      <c r="D138" s="25" t="s">
        <v>125</v>
      </c>
      <c r="E138" s="230"/>
      <c r="F138" s="206"/>
      <c r="G138" s="218"/>
      <c r="H138" s="218"/>
      <c r="I138" s="218"/>
      <c r="J138" s="219"/>
      <c r="K138" s="439"/>
      <c r="L138" s="440"/>
      <c r="N138" s="4">
        <v>132</v>
      </c>
      <c r="O138" s="474" t="s">
        <v>125</v>
      </c>
      <c r="P138" s="471" t="str">
        <f t="shared" si="15"/>
        <v/>
      </c>
      <c r="Q138" s="471"/>
    </row>
    <row r="139" spans="1:17" ht="17.45" customHeight="1">
      <c r="A139" s="908"/>
      <c r="B139" s="774"/>
      <c r="C139" s="774"/>
      <c r="D139" s="29" t="s">
        <v>126</v>
      </c>
      <c r="E139" s="176"/>
      <c r="F139" s="206"/>
      <c r="G139" s="218"/>
      <c r="H139" s="218"/>
      <c r="I139" s="218"/>
      <c r="J139" s="219"/>
      <c r="K139" s="383"/>
      <c r="L139" s="384"/>
      <c r="N139" s="4">
        <v>133</v>
      </c>
      <c r="O139" s="474" t="s">
        <v>126</v>
      </c>
      <c r="P139" s="471" t="str">
        <f t="shared" si="15"/>
        <v/>
      </c>
      <c r="Q139" s="471"/>
    </row>
    <row r="140" spans="1:17" ht="17.45" customHeight="1" thickBot="1">
      <c r="A140" s="909"/>
      <c r="B140" s="799"/>
      <c r="C140" s="799"/>
      <c r="D140" s="30" t="s">
        <v>127</v>
      </c>
      <c r="E140" s="107"/>
      <c r="F140" s="240"/>
      <c r="G140" s="241"/>
      <c r="H140" s="241"/>
      <c r="I140" s="241"/>
      <c r="J140" s="242"/>
      <c r="K140" s="391"/>
      <c r="L140" s="392"/>
      <c r="N140" s="4">
        <v>134</v>
      </c>
      <c r="O140" s="474" t="s">
        <v>127</v>
      </c>
      <c r="P140" s="471" t="str">
        <f t="shared" si="15"/>
        <v/>
      </c>
      <c r="Q140" s="471"/>
    </row>
    <row r="141" spans="1:17" ht="17.45" customHeight="1">
      <c r="A141" s="800" t="s">
        <v>293</v>
      </c>
      <c r="B141" s="939" t="s">
        <v>128</v>
      </c>
      <c r="C141" s="940"/>
      <c r="D141" s="941"/>
      <c r="E141" s="710"/>
      <c r="F141" s="235"/>
      <c r="G141" s="235"/>
      <c r="H141" s="235"/>
      <c r="I141" s="235"/>
      <c r="J141" s="236"/>
      <c r="K141" s="711" t="s">
        <v>231</v>
      </c>
      <c r="L141" s="712"/>
      <c r="N141" s="2">
        <v>135</v>
      </c>
      <c r="O141" s="471" t="s">
        <v>128</v>
      </c>
      <c r="P141" s="471" t="str">
        <f t="shared" si="15"/>
        <v/>
      </c>
      <c r="Q141" s="471"/>
    </row>
    <row r="142" spans="1:17" ht="17.45" customHeight="1">
      <c r="A142" s="797"/>
      <c r="B142" s="936" t="s">
        <v>129</v>
      </c>
      <c r="C142" s="937"/>
      <c r="D142" s="938"/>
      <c r="E142" s="102"/>
      <c r="F142" s="206"/>
      <c r="G142" s="218"/>
      <c r="H142" s="218"/>
      <c r="I142" s="218"/>
      <c r="J142" s="219"/>
      <c r="K142" s="383" t="s">
        <v>231</v>
      </c>
      <c r="L142" s="384"/>
      <c r="N142" s="2">
        <v>136</v>
      </c>
      <c r="O142" s="471" t="s">
        <v>129</v>
      </c>
      <c r="P142" s="471" t="str">
        <f t="shared" si="15"/>
        <v/>
      </c>
      <c r="Q142" s="471"/>
    </row>
    <row r="143" spans="1:17" ht="17.45" customHeight="1">
      <c r="A143" s="797"/>
      <c r="B143" s="936" t="s">
        <v>130</v>
      </c>
      <c r="C143" s="937"/>
      <c r="D143" s="938"/>
      <c r="E143" s="102"/>
      <c r="F143" s="206"/>
      <c r="G143" s="218"/>
      <c r="H143" s="218"/>
      <c r="I143" s="218"/>
      <c r="J143" s="219"/>
      <c r="K143" s="373" t="s">
        <v>231</v>
      </c>
      <c r="L143" s="374"/>
      <c r="N143" s="2">
        <v>137</v>
      </c>
      <c r="O143" s="471" t="s">
        <v>130</v>
      </c>
      <c r="P143" s="471" t="str">
        <f t="shared" si="15"/>
        <v/>
      </c>
      <c r="Q143" s="471"/>
    </row>
    <row r="144" spans="1:17" ht="17.45" customHeight="1">
      <c r="A144" s="797"/>
      <c r="B144" s="936" t="s">
        <v>131</v>
      </c>
      <c r="C144" s="937"/>
      <c r="D144" s="938"/>
      <c r="E144" s="102"/>
      <c r="F144" s="206"/>
      <c r="G144" s="218"/>
      <c r="H144" s="218"/>
      <c r="I144" s="218"/>
      <c r="J144" s="219"/>
      <c r="K144" s="437" t="s">
        <v>231</v>
      </c>
      <c r="L144" s="438"/>
      <c r="N144" s="2">
        <v>138</v>
      </c>
      <c r="O144" s="471" t="s">
        <v>131</v>
      </c>
      <c r="P144" s="471" t="str">
        <f t="shared" si="15"/>
        <v/>
      </c>
      <c r="Q144" s="471"/>
    </row>
    <row r="145" spans="1:19" ht="17.25" customHeight="1">
      <c r="A145" s="797"/>
      <c r="B145" s="936" t="s">
        <v>543</v>
      </c>
      <c r="C145" s="937"/>
      <c r="D145" s="938"/>
      <c r="E145" s="1038"/>
      <c r="F145" s="875"/>
      <c r="G145" s="875"/>
      <c r="H145" s="749"/>
      <c r="I145" s="749"/>
      <c r="J145" s="749"/>
      <c r="K145" s="437" t="s">
        <v>545</v>
      </c>
      <c r="L145" s="753" t="s">
        <v>538</v>
      </c>
      <c r="N145" s="750">
        <v>139</v>
      </c>
      <c r="O145" s="751" t="s">
        <v>537</v>
      </c>
      <c r="P145" s="471" t="str">
        <f>IF(E145="","",E145)</f>
        <v/>
      </c>
      <c r="Q145" s="752"/>
    </row>
    <row r="146" spans="1:19" ht="17.45" customHeight="1" thickBot="1">
      <c r="A146" s="798"/>
      <c r="B146" s="933" t="s">
        <v>132</v>
      </c>
      <c r="C146" s="934"/>
      <c r="D146" s="935"/>
      <c r="E146" s="942"/>
      <c r="F146" s="839"/>
      <c r="G146" s="839"/>
      <c r="H146" s="500"/>
      <c r="I146" s="500"/>
      <c r="J146" s="500"/>
      <c r="K146" s="445"/>
      <c r="L146" s="446"/>
      <c r="N146" s="2">
        <v>140</v>
      </c>
      <c r="O146" s="471" t="s">
        <v>132</v>
      </c>
      <c r="P146" s="471" t="str">
        <f>IF(E146="","",E146)</f>
        <v/>
      </c>
      <c r="Q146" s="471"/>
    </row>
    <row r="147" spans="1:19" ht="17.45" customHeight="1" thickBot="1">
      <c r="A147" s="907" t="s">
        <v>340</v>
      </c>
      <c r="B147" s="812" t="s">
        <v>133</v>
      </c>
      <c r="C147" s="812"/>
      <c r="D147" s="812"/>
      <c r="E147" s="718"/>
      <c r="F147" s="719" t="s">
        <v>298</v>
      </c>
      <c r="G147" s="720"/>
      <c r="H147" s="720"/>
      <c r="I147" s="721"/>
      <c r="J147" s="722"/>
      <c r="K147" s="393"/>
      <c r="L147" s="394" t="s">
        <v>434</v>
      </c>
      <c r="N147" s="4">
        <v>141</v>
      </c>
      <c r="O147" s="474" t="s">
        <v>133</v>
      </c>
      <c r="P147" s="471" t="str">
        <f t="shared" si="15"/>
        <v/>
      </c>
      <c r="Q147" s="471"/>
    </row>
    <row r="148" spans="1:19" ht="17.45" customHeight="1" thickTop="1" thickBot="1">
      <c r="A148" s="908"/>
      <c r="B148" s="810" t="s">
        <v>134</v>
      </c>
      <c r="C148" s="810"/>
      <c r="D148" s="811"/>
      <c r="E148" s="1021"/>
      <c r="F148" s="1011"/>
      <c r="G148" s="1011"/>
      <c r="H148" s="1011"/>
      <c r="I148" s="243"/>
      <c r="J148" s="244"/>
      <c r="K148" s="395"/>
      <c r="L148" s="396" t="s">
        <v>437</v>
      </c>
      <c r="N148" s="4">
        <v>142</v>
      </c>
      <c r="O148" s="474" t="s">
        <v>134</v>
      </c>
      <c r="P148" s="471" t="str">
        <f t="shared" si="15"/>
        <v/>
      </c>
      <c r="Q148" s="471"/>
    </row>
    <row r="149" spans="1:19" ht="17.45" customHeight="1" thickTop="1">
      <c r="A149" s="908"/>
      <c r="B149" s="774" t="s">
        <v>294</v>
      </c>
      <c r="C149" s="775"/>
      <c r="D149" s="54" t="s">
        <v>135</v>
      </c>
      <c r="E149" s="875"/>
      <c r="F149" s="955"/>
      <c r="G149" s="233"/>
      <c r="H149" s="233"/>
      <c r="I149" s="233"/>
      <c r="J149" s="234"/>
      <c r="K149" s="439" t="s">
        <v>435</v>
      </c>
      <c r="L149" s="440"/>
      <c r="N149" s="4">
        <v>143</v>
      </c>
      <c r="O149" s="474" t="s">
        <v>135</v>
      </c>
      <c r="P149" s="471" t="str">
        <f t="shared" si="15"/>
        <v/>
      </c>
      <c r="Q149" s="471"/>
    </row>
    <row r="150" spans="1:19" ht="17.45" customHeight="1">
      <c r="A150" s="908"/>
      <c r="B150" s="774"/>
      <c r="C150" s="775"/>
      <c r="D150" s="48" t="s">
        <v>295</v>
      </c>
      <c r="E150" s="245"/>
      <c r="F150" s="206"/>
      <c r="G150" s="218"/>
      <c r="H150" s="218"/>
      <c r="I150" s="218"/>
      <c r="J150" s="219"/>
      <c r="K150" s="383" t="s">
        <v>224</v>
      </c>
      <c r="L150" s="384"/>
      <c r="N150" s="4">
        <v>144</v>
      </c>
      <c r="O150" s="474" t="s">
        <v>136</v>
      </c>
      <c r="P150" s="471" t="str">
        <f t="shared" si="15"/>
        <v/>
      </c>
      <c r="Q150" s="471"/>
    </row>
    <row r="151" spans="1:19" ht="17.45" customHeight="1" thickBot="1">
      <c r="A151" s="908"/>
      <c r="B151" s="776"/>
      <c r="C151" s="777"/>
      <c r="D151" s="82" t="s">
        <v>296</v>
      </c>
      <c r="E151" s="246"/>
      <c r="F151" s="247"/>
      <c r="G151" s="247"/>
      <c r="H151" s="247"/>
      <c r="I151" s="247"/>
      <c r="J151" s="248"/>
      <c r="K151" s="409" t="s">
        <v>224</v>
      </c>
      <c r="L151" s="410"/>
      <c r="N151" s="4">
        <v>145</v>
      </c>
      <c r="O151" s="474" t="s">
        <v>137</v>
      </c>
      <c r="P151" s="471" t="str">
        <f t="shared" si="15"/>
        <v/>
      </c>
      <c r="Q151" s="471"/>
    </row>
    <row r="152" spans="1:19" ht="17.45" customHeight="1" thickTop="1">
      <c r="A152" s="908"/>
      <c r="B152" s="774" t="s">
        <v>297</v>
      </c>
      <c r="C152" s="775"/>
      <c r="D152" s="50" t="s">
        <v>138</v>
      </c>
      <c r="E152" s="225"/>
      <c r="F152" s="218"/>
      <c r="G152" s="218"/>
      <c r="H152" s="218"/>
      <c r="I152" s="218"/>
      <c r="J152" s="219"/>
      <c r="K152" s="439" t="s">
        <v>526</v>
      </c>
      <c r="L152" s="440"/>
      <c r="N152" s="2">
        <v>146</v>
      </c>
      <c r="O152" s="471" t="s">
        <v>138</v>
      </c>
      <c r="P152" s="471" t="str">
        <f>IF(E152="","",E152)</f>
        <v/>
      </c>
      <c r="Q152" s="471"/>
    </row>
    <row r="153" spans="1:19" ht="17.45" customHeight="1">
      <c r="A153" s="908"/>
      <c r="B153" s="774"/>
      <c r="C153" s="775"/>
      <c r="D153" s="368" t="s">
        <v>139</v>
      </c>
      <c r="E153" s="274"/>
      <c r="F153" s="349" t="s">
        <v>513</v>
      </c>
      <c r="G153" s="335"/>
      <c r="H153" s="336"/>
      <c r="I153" s="250"/>
      <c r="J153" s="251"/>
      <c r="K153" s="383" t="s">
        <v>406</v>
      </c>
      <c r="L153" s="384"/>
      <c r="N153" s="4">
        <v>147</v>
      </c>
      <c r="O153" s="474" t="s">
        <v>139</v>
      </c>
      <c r="P153" s="471" t="str">
        <f t="shared" si="15"/>
        <v/>
      </c>
      <c r="Q153" s="471"/>
    </row>
    <row r="154" spans="1:19" ht="17.45" customHeight="1" thickBot="1">
      <c r="A154" s="908"/>
      <c r="B154" s="776"/>
      <c r="C154" s="777"/>
      <c r="D154" s="369" t="s">
        <v>140</v>
      </c>
      <c r="E154" s="967"/>
      <c r="F154" s="968"/>
      <c r="G154" s="968"/>
      <c r="H154" s="968"/>
      <c r="I154" s="968"/>
      <c r="J154" s="249"/>
      <c r="K154" s="443" t="s">
        <v>406</v>
      </c>
      <c r="L154" s="444"/>
      <c r="N154" s="4">
        <v>148</v>
      </c>
      <c r="O154" s="474" t="s">
        <v>140</v>
      </c>
      <c r="P154" s="471" t="str">
        <f t="shared" si="15"/>
        <v/>
      </c>
      <c r="Q154" s="471"/>
    </row>
    <row r="155" spans="1:19" s="10" customFormat="1" ht="60" customHeight="1" thickTop="1" thickBot="1">
      <c r="A155" s="908"/>
      <c r="B155" s="932" t="s">
        <v>141</v>
      </c>
      <c r="C155" s="932"/>
      <c r="D155" s="932"/>
      <c r="E155" s="896"/>
      <c r="F155" s="897"/>
      <c r="G155" s="897"/>
      <c r="H155" s="897"/>
      <c r="I155" s="897"/>
      <c r="J155" s="956"/>
      <c r="K155" s="395"/>
      <c r="L155" s="396"/>
      <c r="M155"/>
      <c r="N155" s="9">
        <v>149</v>
      </c>
      <c r="O155" s="479" t="s">
        <v>141</v>
      </c>
      <c r="P155" s="479" t="str">
        <f t="shared" si="15"/>
        <v/>
      </c>
      <c r="Q155" s="479"/>
      <c r="S155"/>
    </row>
    <row r="156" spans="1:19" ht="17.45" customHeight="1" thickTop="1">
      <c r="A156" s="908"/>
      <c r="B156" s="953" t="s">
        <v>521</v>
      </c>
      <c r="C156" s="954"/>
      <c r="D156" s="713" t="s">
        <v>0</v>
      </c>
      <c r="E156" s="100"/>
      <c r="F156" s="218"/>
      <c r="G156" s="218"/>
      <c r="H156" s="218"/>
      <c r="I156" s="218"/>
      <c r="J156" s="219"/>
      <c r="K156" s="373" t="s">
        <v>542</v>
      </c>
      <c r="L156" s="374"/>
      <c r="N156" s="8">
        <v>150</v>
      </c>
      <c r="O156" s="478" t="s">
        <v>0</v>
      </c>
      <c r="P156" s="471" t="str">
        <f t="shared" si="15"/>
        <v/>
      </c>
      <c r="Q156" s="471"/>
    </row>
    <row r="157" spans="1:19" ht="17.45" customHeight="1" thickBot="1">
      <c r="A157" s="908"/>
      <c r="B157" s="850"/>
      <c r="C157" s="851"/>
      <c r="D157" s="41" t="s">
        <v>142</v>
      </c>
      <c r="E157" s="176"/>
      <c r="F157" s="350" t="s">
        <v>299</v>
      </c>
      <c r="G157" s="167"/>
      <c r="H157" s="167"/>
      <c r="I157" s="167"/>
      <c r="J157" s="174"/>
      <c r="K157" s="409"/>
      <c r="L157" s="410"/>
      <c r="N157" s="8">
        <v>151</v>
      </c>
      <c r="O157" s="478" t="s">
        <v>142</v>
      </c>
      <c r="P157" s="471" t="str">
        <f t="shared" si="15"/>
        <v/>
      </c>
      <c r="Q157" s="471"/>
    </row>
    <row r="158" spans="1:19" ht="17.45" customHeight="1" thickTop="1">
      <c r="A158" s="908"/>
      <c r="B158" s="957" t="s">
        <v>300</v>
      </c>
      <c r="C158" s="958"/>
      <c r="D158" s="42" t="s">
        <v>301</v>
      </c>
      <c r="E158" s="139"/>
      <c r="F158" s="252"/>
      <c r="G158" s="252"/>
      <c r="H158" s="252"/>
      <c r="I158" s="252"/>
      <c r="J158" s="261"/>
      <c r="K158" s="373" t="s">
        <v>413</v>
      </c>
      <c r="L158" s="374"/>
      <c r="N158" s="8">
        <v>152</v>
      </c>
      <c r="O158" s="478" t="s">
        <v>143</v>
      </c>
      <c r="P158" s="476" t="str">
        <f t="shared" ref="P158:P159" si="16">IF(Q158=TRUE,"☑","□")</f>
        <v>□</v>
      </c>
      <c r="Q158" s="476" t="b">
        <v>0</v>
      </c>
    </row>
    <row r="159" spans="1:19" ht="17.45" customHeight="1">
      <c r="A159" s="908"/>
      <c r="B159" s="959"/>
      <c r="C159" s="960"/>
      <c r="D159" s="43" t="s">
        <v>302</v>
      </c>
      <c r="E159" s="222"/>
      <c r="F159" s="218"/>
      <c r="G159" s="255"/>
      <c r="H159" s="255"/>
      <c r="I159" s="255"/>
      <c r="J159" s="258"/>
      <c r="K159" s="407"/>
      <c r="L159" s="408"/>
      <c r="N159" s="8">
        <v>153</v>
      </c>
      <c r="O159" s="478" t="s">
        <v>144</v>
      </c>
      <c r="P159" s="476" t="str">
        <f t="shared" si="16"/>
        <v>□</v>
      </c>
      <c r="Q159" s="84" t="b">
        <v>0</v>
      </c>
    </row>
    <row r="160" spans="1:19" ht="17.45" customHeight="1">
      <c r="A160" s="908"/>
      <c r="B160" s="959"/>
      <c r="C160" s="960"/>
      <c r="D160" s="44" t="s">
        <v>305</v>
      </c>
      <c r="E160" s="331"/>
      <c r="F160" s="351" t="s">
        <v>312</v>
      </c>
      <c r="G160" s="259"/>
      <c r="H160" s="253"/>
      <c r="I160" s="253"/>
      <c r="J160" s="254"/>
      <c r="K160" s="375" t="s">
        <v>407</v>
      </c>
      <c r="L160" s="376"/>
      <c r="N160" s="8">
        <v>154</v>
      </c>
      <c r="O160" s="478" t="s">
        <v>148</v>
      </c>
      <c r="P160" s="471" t="str">
        <f>IF(E160="","",E160)</f>
        <v/>
      </c>
      <c r="Q160" s="471"/>
    </row>
    <row r="161" spans="1:17" ht="17.45" customHeight="1">
      <c r="A161" s="908"/>
      <c r="B161" s="959"/>
      <c r="C161" s="960"/>
      <c r="D161" s="45" t="s">
        <v>303</v>
      </c>
      <c r="E161" s="101"/>
      <c r="F161" s="218"/>
      <c r="G161" s="257"/>
      <c r="H161" s="257"/>
      <c r="I161" s="257"/>
      <c r="J161" s="258"/>
      <c r="K161" s="373"/>
      <c r="L161" s="374"/>
      <c r="N161" s="8">
        <v>155</v>
      </c>
      <c r="O161" s="478" t="s">
        <v>145</v>
      </c>
      <c r="P161" s="476" t="str">
        <f t="shared" ref="P161" si="17">IF(Q161=TRUE,"☑","□")</f>
        <v>□</v>
      </c>
      <c r="Q161" s="84" t="b">
        <v>0</v>
      </c>
    </row>
    <row r="162" spans="1:17" ht="17.45" customHeight="1">
      <c r="A162" s="908"/>
      <c r="B162" s="959"/>
      <c r="C162" s="960"/>
      <c r="D162" s="44" t="s">
        <v>306</v>
      </c>
      <c r="E162" s="331"/>
      <c r="F162" s="351" t="s">
        <v>312</v>
      </c>
      <c r="G162" s="260"/>
      <c r="H162" s="256"/>
      <c r="I162" s="253"/>
      <c r="J162" s="254"/>
      <c r="K162" s="375" t="s">
        <v>407</v>
      </c>
      <c r="L162" s="376"/>
      <c r="N162" s="8">
        <v>156</v>
      </c>
      <c r="O162" s="478" t="s">
        <v>149</v>
      </c>
      <c r="P162" s="471" t="str">
        <f>IF(E162="","",E162)</f>
        <v/>
      </c>
      <c r="Q162" s="471"/>
    </row>
    <row r="163" spans="1:17" ht="17.45" customHeight="1">
      <c r="A163" s="908"/>
      <c r="B163" s="959"/>
      <c r="C163" s="960"/>
      <c r="D163" s="45" t="s">
        <v>304</v>
      </c>
      <c r="E163" s="223"/>
      <c r="F163" s="218"/>
      <c r="G163" s="257"/>
      <c r="H163" s="257"/>
      <c r="I163" s="257"/>
      <c r="J163" s="258"/>
      <c r="K163" s="373"/>
      <c r="L163" s="374"/>
      <c r="N163" s="8">
        <v>157</v>
      </c>
      <c r="O163" s="478" t="s">
        <v>146</v>
      </c>
      <c r="P163" s="476" t="str">
        <f t="shared" ref="P163" si="18">IF(Q163=TRUE,"☑","□")</f>
        <v>□</v>
      </c>
      <c r="Q163" s="84" t="b">
        <v>0</v>
      </c>
    </row>
    <row r="164" spans="1:17" ht="17.45" customHeight="1">
      <c r="A164" s="908"/>
      <c r="B164" s="959"/>
      <c r="C164" s="960"/>
      <c r="D164" s="44" t="s">
        <v>307</v>
      </c>
      <c r="E164" s="969"/>
      <c r="F164" s="970"/>
      <c r="G164" s="970"/>
      <c r="H164" s="970"/>
      <c r="I164" s="250"/>
      <c r="J164" s="251"/>
      <c r="K164" s="375" t="s">
        <v>408</v>
      </c>
      <c r="L164" s="376"/>
      <c r="N164" s="8">
        <v>158</v>
      </c>
      <c r="O164" s="478" t="s">
        <v>150</v>
      </c>
      <c r="P164" s="471" t="str">
        <f>IF(E164="","",E164)</f>
        <v/>
      </c>
      <c r="Q164" s="471"/>
    </row>
    <row r="165" spans="1:17" ht="17.45" customHeight="1">
      <c r="A165" s="908"/>
      <c r="B165" s="959"/>
      <c r="C165" s="960"/>
      <c r="D165" s="45" t="s">
        <v>50</v>
      </c>
      <c r="E165" s="223"/>
      <c r="F165" s="218"/>
      <c r="G165" s="257"/>
      <c r="H165" s="257"/>
      <c r="I165" s="257"/>
      <c r="J165" s="258"/>
      <c r="K165" s="381"/>
      <c r="L165" s="382"/>
      <c r="N165" s="8">
        <v>159</v>
      </c>
      <c r="O165" s="478" t="s">
        <v>147</v>
      </c>
      <c r="P165" s="476" t="str">
        <f t="shared" ref="P165" si="19">IF(Q165=TRUE,"☑","□")</f>
        <v>□</v>
      </c>
      <c r="Q165" s="476" t="b">
        <v>0</v>
      </c>
    </row>
    <row r="166" spans="1:17" ht="17.45" customHeight="1" thickBot="1">
      <c r="A166" s="908"/>
      <c r="B166" s="961"/>
      <c r="C166" s="962"/>
      <c r="D166" s="46" t="s">
        <v>308</v>
      </c>
      <c r="E166" s="900"/>
      <c r="F166" s="901"/>
      <c r="G166" s="901"/>
      <c r="H166" s="901"/>
      <c r="I166" s="264"/>
      <c r="J166" s="265"/>
      <c r="K166" s="447" t="s">
        <v>409</v>
      </c>
      <c r="L166" s="448"/>
      <c r="N166" s="8">
        <v>160</v>
      </c>
      <c r="O166" s="478" t="s">
        <v>151</v>
      </c>
      <c r="P166" s="471" t="str">
        <f t="shared" ref="P166:P179" si="20">IF(E166="","",E166)</f>
        <v/>
      </c>
      <c r="Q166" s="471"/>
    </row>
    <row r="167" spans="1:17" ht="17.45" customHeight="1" thickTop="1">
      <c r="A167" s="908"/>
      <c r="B167" s="963" t="s">
        <v>309</v>
      </c>
      <c r="C167" s="964"/>
      <c r="D167" s="47" t="s">
        <v>152</v>
      </c>
      <c r="E167" s="1028"/>
      <c r="F167" s="779"/>
      <c r="G167" s="150"/>
      <c r="H167" s="256"/>
      <c r="I167" s="201"/>
      <c r="J167" s="262"/>
      <c r="K167" s="373"/>
      <c r="L167" s="374" t="s">
        <v>410</v>
      </c>
      <c r="N167" s="4">
        <v>161</v>
      </c>
      <c r="O167" s="474" t="s">
        <v>152</v>
      </c>
      <c r="P167" s="471" t="str">
        <f t="shared" si="20"/>
        <v/>
      </c>
      <c r="Q167" s="471"/>
    </row>
    <row r="168" spans="1:17" ht="17.45" customHeight="1">
      <c r="A168" s="908"/>
      <c r="B168" s="916"/>
      <c r="C168" s="917"/>
      <c r="D168" s="19" t="s">
        <v>153</v>
      </c>
      <c r="E168" s="1026"/>
      <c r="F168" s="1027"/>
      <c r="G168" s="256"/>
      <c r="H168" s="256"/>
      <c r="I168" s="256"/>
      <c r="J168" s="263"/>
      <c r="K168" s="437"/>
      <c r="L168" s="438"/>
      <c r="N168" s="4">
        <v>162</v>
      </c>
      <c r="O168" s="474" t="s">
        <v>153</v>
      </c>
      <c r="P168" s="471" t="str">
        <f t="shared" si="20"/>
        <v/>
      </c>
      <c r="Q168" s="471"/>
    </row>
    <row r="169" spans="1:17" ht="17.45" customHeight="1" thickBot="1">
      <c r="A169" s="908"/>
      <c r="B169" s="965"/>
      <c r="C169" s="966"/>
      <c r="D169" s="27" t="s">
        <v>319</v>
      </c>
      <c r="E169" s="948"/>
      <c r="F169" s="948"/>
      <c r="G169" s="948"/>
      <c r="H169" s="948"/>
      <c r="I169" s="948"/>
      <c r="J169" s="952"/>
      <c r="K169" s="409"/>
      <c r="L169" s="410"/>
      <c r="N169" s="4">
        <v>163</v>
      </c>
      <c r="O169" s="474" t="s">
        <v>154</v>
      </c>
      <c r="P169" s="471" t="str">
        <f t="shared" si="20"/>
        <v/>
      </c>
      <c r="Q169" s="471"/>
    </row>
    <row r="170" spans="1:17" ht="17.45" customHeight="1" thickTop="1">
      <c r="A170" s="908"/>
      <c r="B170" s="772" t="s">
        <v>310</v>
      </c>
      <c r="C170" s="773"/>
      <c r="D170" s="268" t="s">
        <v>311</v>
      </c>
      <c r="E170" s="949"/>
      <c r="F170" s="950"/>
      <c r="G170" s="950"/>
      <c r="H170" s="950"/>
      <c r="I170" s="950"/>
      <c r="J170" s="951"/>
      <c r="K170" s="373" t="s">
        <v>411</v>
      </c>
      <c r="L170" s="374"/>
      <c r="N170" s="726">
        <v>164</v>
      </c>
      <c r="O170" s="724" t="s">
        <v>311</v>
      </c>
      <c r="P170" s="725" t="str">
        <f t="shared" si="20"/>
        <v/>
      </c>
      <c r="Q170" s="725"/>
    </row>
    <row r="171" spans="1:17" ht="17.45" customHeight="1">
      <c r="A171" s="908"/>
      <c r="B171" s="774"/>
      <c r="C171" s="775"/>
      <c r="D171" s="269" t="s">
        <v>209</v>
      </c>
      <c r="E171" s="333"/>
      <c r="F171" s="270"/>
      <c r="G171" s="270"/>
      <c r="H171" s="270"/>
      <c r="I171" s="270"/>
      <c r="J171" s="271"/>
      <c r="K171" s="449" t="s">
        <v>226</v>
      </c>
      <c r="L171" s="450"/>
      <c r="N171" s="726">
        <v>165</v>
      </c>
      <c r="O171" s="724" t="s">
        <v>155</v>
      </c>
      <c r="P171" s="725" t="str">
        <f>IF(P170="",IF(E171="","",E171),IF($E$12="","",$E$12))</f>
        <v/>
      </c>
      <c r="Q171" s="725"/>
    </row>
    <row r="172" spans="1:17" ht="17.45" customHeight="1">
      <c r="A172" s="908"/>
      <c r="B172" s="774"/>
      <c r="C172" s="775"/>
      <c r="D172" s="29" t="s">
        <v>211</v>
      </c>
      <c r="E172" s="334"/>
      <c r="F172" s="266"/>
      <c r="G172" s="266"/>
      <c r="H172" s="266"/>
      <c r="I172" s="266"/>
      <c r="J172" s="267"/>
      <c r="K172" s="381"/>
      <c r="L172" s="382"/>
      <c r="N172" s="726">
        <v>166</v>
      </c>
      <c r="O172" s="724" t="s">
        <v>156</v>
      </c>
      <c r="P172" s="725" t="str">
        <f>IF(P170="",IF(E172="","",E172),IF($E$13="","",$E$13))</f>
        <v/>
      </c>
      <c r="Q172" s="725"/>
    </row>
    <row r="173" spans="1:17" ht="17.45" customHeight="1">
      <c r="A173" s="908"/>
      <c r="B173" s="774"/>
      <c r="C173" s="775"/>
      <c r="D173" s="48" t="s">
        <v>212</v>
      </c>
      <c r="E173" s="856"/>
      <c r="F173" s="857"/>
      <c r="G173" s="857"/>
      <c r="H173" s="857"/>
      <c r="I173" s="857"/>
      <c r="J173" s="249"/>
      <c r="K173" s="381"/>
      <c r="L173" s="382"/>
      <c r="N173" s="726">
        <v>167</v>
      </c>
      <c r="O173" s="724" t="s">
        <v>157</v>
      </c>
      <c r="P173" s="725" t="str">
        <f>IF(P170="",IF(E173="","",E173),IF($E$14="","",$E$14))</f>
        <v/>
      </c>
      <c r="Q173" s="725"/>
    </row>
    <row r="174" spans="1:17" ht="17.45" customHeight="1">
      <c r="A174" s="908"/>
      <c r="B174" s="774"/>
      <c r="C174" s="775"/>
      <c r="D174" s="49" t="s">
        <v>213</v>
      </c>
      <c r="E174" s="1024"/>
      <c r="F174" s="1024"/>
      <c r="G174" s="1024"/>
      <c r="H174" s="1024"/>
      <c r="I174" s="892"/>
      <c r="J174" s="1025"/>
      <c r="K174" s="373"/>
      <c r="L174" s="374"/>
      <c r="N174" s="726">
        <v>168</v>
      </c>
      <c r="O174" s="724" t="s">
        <v>158</v>
      </c>
      <c r="P174" s="725" t="str">
        <f>IF(P170="",IF(E174="","",E174),IF($E$15="","",$E$15))</f>
        <v/>
      </c>
      <c r="Q174" s="725"/>
    </row>
    <row r="175" spans="1:17" ht="17.45" customHeight="1">
      <c r="A175" s="908"/>
      <c r="B175" s="774"/>
      <c r="C175" s="775"/>
      <c r="D175" s="50" t="s">
        <v>159</v>
      </c>
      <c r="E175" s="273"/>
      <c r="F175" s="257"/>
      <c r="G175" s="257"/>
      <c r="H175" s="257"/>
      <c r="I175" s="257"/>
      <c r="J175" s="258"/>
      <c r="K175" s="451" t="s">
        <v>313</v>
      </c>
      <c r="L175" s="452"/>
      <c r="N175" s="8">
        <v>169</v>
      </c>
      <c r="O175" s="478" t="s">
        <v>159</v>
      </c>
      <c r="P175" s="471" t="str">
        <f t="shared" si="20"/>
        <v/>
      </c>
      <c r="Q175" s="471"/>
    </row>
    <row r="176" spans="1:17" ht="17.45" customHeight="1" thickBot="1">
      <c r="A176" s="908"/>
      <c r="B176" s="776"/>
      <c r="C176" s="777"/>
      <c r="D176" s="51" t="s">
        <v>160</v>
      </c>
      <c r="E176" s="943"/>
      <c r="F176" s="944"/>
      <c r="G176" s="944"/>
      <c r="H176" s="944"/>
      <c r="I176" s="272"/>
      <c r="J176" s="265"/>
      <c r="K176" s="409"/>
      <c r="L176" s="410" t="s">
        <v>412</v>
      </c>
      <c r="N176" s="8">
        <v>170</v>
      </c>
      <c r="O176" s="478" t="s">
        <v>160</v>
      </c>
      <c r="P176" s="471" t="str">
        <f t="shared" si="20"/>
        <v/>
      </c>
      <c r="Q176" s="471"/>
    </row>
    <row r="177" spans="1:17" ht="17.45" customHeight="1" thickTop="1">
      <c r="A177" s="908"/>
      <c r="B177" s="963" t="s">
        <v>314</v>
      </c>
      <c r="C177" s="964"/>
      <c r="D177" s="52" t="s">
        <v>317</v>
      </c>
      <c r="E177" s="346"/>
      <c r="F177" s="1037" t="s">
        <v>315</v>
      </c>
      <c r="G177" s="1037"/>
      <c r="H177" s="201"/>
      <c r="I177" s="150"/>
      <c r="J177" s="198"/>
      <c r="K177" s="439"/>
      <c r="L177" s="440"/>
      <c r="N177" s="4">
        <v>171</v>
      </c>
      <c r="O177" s="474" t="s">
        <v>161</v>
      </c>
      <c r="P177" s="471" t="str">
        <f t="shared" si="20"/>
        <v/>
      </c>
      <c r="Q177" s="471"/>
    </row>
    <row r="178" spans="1:17" ht="17.45" customHeight="1">
      <c r="A178" s="908"/>
      <c r="B178" s="916"/>
      <c r="C178" s="917"/>
      <c r="D178" s="16" t="s">
        <v>318</v>
      </c>
      <c r="E178" s="352"/>
      <c r="F178" s="1036" t="s">
        <v>316</v>
      </c>
      <c r="G178" s="1036"/>
      <c r="H178" s="150"/>
      <c r="I178" s="150"/>
      <c r="J178" s="198"/>
      <c r="K178" s="373"/>
      <c r="L178" s="374"/>
      <c r="N178" s="4">
        <v>172</v>
      </c>
      <c r="O178" s="474" t="s">
        <v>162</v>
      </c>
      <c r="P178" s="471" t="str">
        <f t="shared" si="20"/>
        <v/>
      </c>
      <c r="Q178" s="471"/>
    </row>
    <row r="179" spans="1:17" ht="17.45" customHeight="1" thickBot="1">
      <c r="A179" s="908"/>
      <c r="B179" s="916"/>
      <c r="C179" s="917"/>
      <c r="D179" s="53" t="s">
        <v>50</v>
      </c>
      <c r="E179" s="947"/>
      <c r="F179" s="948"/>
      <c r="G179" s="948"/>
      <c r="H179" s="948"/>
      <c r="I179" s="948"/>
      <c r="J179" s="249"/>
      <c r="K179" s="373"/>
      <c r="L179" s="374"/>
      <c r="N179" s="4">
        <v>173</v>
      </c>
      <c r="O179" s="474" t="s">
        <v>163</v>
      </c>
      <c r="P179" s="471" t="str">
        <f t="shared" si="20"/>
        <v/>
      </c>
      <c r="Q179" s="471"/>
    </row>
    <row r="180" spans="1:17" ht="17.45" customHeight="1" thickTop="1">
      <c r="A180" s="908"/>
      <c r="B180" s="772" t="s">
        <v>523</v>
      </c>
      <c r="C180" s="773"/>
      <c r="D180" s="54" t="s">
        <v>321</v>
      </c>
      <c r="E180" s="224"/>
      <c r="F180" s="266"/>
      <c r="G180" s="266"/>
      <c r="H180" s="266"/>
      <c r="I180" s="266"/>
      <c r="J180" s="275"/>
      <c r="K180" s="439" t="s">
        <v>414</v>
      </c>
      <c r="L180" s="440"/>
      <c r="N180" s="4">
        <v>174</v>
      </c>
      <c r="O180" s="474" t="s">
        <v>164</v>
      </c>
      <c r="P180" s="476" t="str">
        <f t="shared" ref="P180:P183" si="21">IF(Q180=TRUE,"☑","□")</f>
        <v>□</v>
      </c>
      <c r="Q180" s="84" t="b">
        <v>0</v>
      </c>
    </row>
    <row r="181" spans="1:17" ht="17.45" customHeight="1">
      <c r="A181" s="908"/>
      <c r="B181" s="774"/>
      <c r="C181" s="775"/>
      <c r="D181" s="48" t="s">
        <v>322</v>
      </c>
      <c r="E181" s="99"/>
      <c r="F181" s="266"/>
      <c r="G181" s="266"/>
      <c r="H181" s="266"/>
      <c r="I181" s="266"/>
      <c r="J181" s="267"/>
      <c r="K181" s="373"/>
      <c r="L181" s="374"/>
      <c r="N181" s="4">
        <v>175</v>
      </c>
      <c r="O181" s="474" t="s">
        <v>165</v>
      </c>
      <c r="P181" s="476" t="str">
        <f t="shared" si="21"/>
        <v>□</v>
      </c>
      <c r="Q181" s="84" t="b">
        <v>0</v>
      </c>
    </row>
    <row r="182" spans="1:17" ht="17.45" customHeight="1">
      <c r="A182" s="908"/>
      <c r="B182" s="774"/>
      <c r="C182" s="775"/>
      <c r="D182" s="48" t="s">
        <v>323</v>
      </c>
      <c r="E182" s="99"/>
      <c r="F182" s="266"/>
      <c r="G182" s="266"/>
      <c r="H182" s="266"/>
      <c r="I182" s="266"/>
      <c r="J182" s="267"/>
      <c r="K182" s="373"/>
      <c r="L182" s="374"/>
      <c r="N182" s="4">
        <v>176</v>
      </c>
      <c r="O182" s="474" t="s">
        <v>166</v>
      </c>
      <c r="P182" s="476" t="str">
        <f t="shared" si="21"/>
        <v>□</v>
      </c>
      <c r="Q182" s="84" t="b">
        <v>0</v>
      </c>
    </row>
    <row r="183" spans="1:17" ht="17.45" customHeight="1">
      <c r="A183" s="908"/>
      <c r="B183" s="774"/>
      <c r="C183" s="775"/>
      <c r="D183" s="48" t="s">
        <v>50</v>
      </c>
      <c r="E183" s="99"/>
      <c r="F183" s="266"/>
      <c r="G183" s="266"/>
      <c r="H183" s="266"/>
      <c r="I183" s="266"/>
      <c r="J183" s="267"/>
      <c r="K183" s="373"/>
      <c r="L183" s="374"/>
      <c r="N183" s="4">
        <v>177</v>
      </c>
      <c r="O183" s="474" t="s">
        <v>167</v>
      </c>
      <c r="P183" s="476" t="str">
        <f t="shared" si="21"/>
        <v>□</v>
      </c>
      <c r="Q183" s="84" t="b">
        <v>0</v>
      </c>
    </row>
    <row r="184" spans="1:17" ht="33.950000000000003" customHeight="1">
      <c r="A184" s="908"/>
      <c r="B184" s="774"/>
      <c r="C184" s="775"/>
      <c r="D184" s="48" t="s">
        <v>324</v>
      </c>
      <c r="E184" s="1017"/>
      <c r="F184" s="1018"/>
      <c r="G184" s="276"/>
      <c r="H184" s="276"/>
      <c r="I184" s="276"/>
      <c r="J184" s="277"/>
      <c r="K184" s="373" t="s">
        <v>275</v>
      </c>
      <c r="L184" s="374"/>
      <c r="N184" s="4">
        <v>178</v>
      </c>
      <c r="O184" s="474" t="s">
        <v>168</v>
      </c>
      <c r="P184" s="471" t="str">
        <f>IF(E184="","",E184)</f>
        <v/>
      </c>
      <c r="Q184" s="471"/>
    </row>
    <row r="185" spans="1:17" ht="17.45" customHeight="1" thickBot="1">
      <c r="A185" s="908"/>
      <c r="B185" s="774"/>
      <c r="C185" s="775"/>
      <c r="D185" s="1003" t="s">
        <v>372</v>
      </c>
      <c r="E185" s="1004"/>
      <c r="F185" s="1004"/>
      <c r="G185" s="1004"/>
      <c r="H185" s="1004"/>
      <c r="I185" s="1004"/>
      <c r="J185" s="1005"/>
      <c r="K185" s="373"/>
      <c r="L185" s="374"/>
      <c r="N185" s="4" t="s">
        <v>422</v>
      </c>
      <c r="O185" s="474"/>
      <c r="P185" s="471"/>
      <c r="Q185" s="471"/>
    </row>
    <row r="186" spans="1:17" ht="17.45" customHeight="1" thickTop="1">
      <c r="A186" s="908"/>
      <c r="B186" s="992" t="s">
        <v>325</v>
      </c>
      <c r="C186" s="1006" t="s">
        <v>326</v>
      </c>
      <c r="D186" s="87" t="s">
        <v>327</v>
      </c>
      <c r="E186" s="101"/>
      <c r="F186" s="266"/>
      <c r="G186" s="266"/>
      <c r="H186" s="266"/>
      <c r="I186" s="266"/>
      <c r="J186" s="267"/>
      <c r="K186" s="439" t="s">
        <v>330</v>
      </c>
      <c r="L186" s="440"/>
      <c r="N186" s="4">
        <v>179</v>
      </c>
      <c r="O186" s="474" t="s">
        <v>169</v>
      </c>
      <c r="P186" s="476" t="str">
        <f t="shared" ref="P186:P190" si="22">IF(Q186=TRUE,"☑","□")</f>
        <v>□</v>
      </c>
      <c r="Q186" s="84" t="b">
        <v>0</v>
      </c>
    </row>
    <row r="187" spans="1:17" ht="17.45" customHeight="1">
      <c r="A187" s="908"/>
      <c r="B187" s="993"/>
      <c r="C187" s="1007"/>
      <c r="D187" s="32" t="s">
        <v>328</v>
      </c>
      <c r="E187" s="99"/>
      <c r="F187" s="266"/>
      <c r="G187" s="266"/>
      <c r="H187" s="266"/>
      <c r="I187" s="266"/>
      <c r="J187" s="267"/>
      <c r="K187" s="373"/>
      <c r="L187" s="374"/>
      <c r="N187" s="4">
        <v>180</v>
      </c>
      <c r="O187" s="474" t="s">
        <v>170</v>
      </c>
      <c r="P187" s="476" t="str">
        <f t="shared" si="22"/>
        <v>□</v>
      </c>
      <c r="Q187" s="84" t="b">
        <v>0</v>
      </c>
    </row>
    <row r="188" spans="1:17" ht="17.45" customHeight="1">
      <c r="A188" s="908"/>
      <c r="B188" s="993"/>
      <c r="C188" s="1007"/>
      <c r="D188" s="32" t="s">
        <v>50</v>
      </c>
      <c r="E188" s="99"/>
      <c r="F188" s="266"/>
      <c r="G188" s="266"/>
      <c r="H188" s="266"/>
      <c r="I188" s="266"/>
      <c r="J188" s="267"/>
      <c r="K188" s="373"/>
      <c r="L188" s="374"/>
      <c r="N188" s="4">
        <v>181</v>
      </c>
      <c r="O188" s="474" t="s">
        <v>171</v>
      </c>
      <c r="P188" s="476" t="str">
        <f t="shared" si="22"/>
        <v>□</v>
      </c>
      <c r="Q188" s="84" t="b">
        <v>0</v>
      </c>
    </row>
    <row r="189" spans="1:17" ht="33.950000000000003" customHeight="1" thickBot="1">
      <c r="A189" s="908"/>
      <c r="B189" s="993"/>
      <c r="C189" s="1008"/>
      <c r="D189" s="88" t="s">
        <v>329</v>
      </c>
      <c r="E189" s="1019"/>
      <c r="F189" s="1020"/>
      <c r="G189" s="1020"/>
      <c r="H189" s="167"/>
      <c r="I189" s="167"/>
      <c r="J189" s="174"/>
      <c r="K189" s="373" t="s">
        <v>275</v>
      </c>
      <c r="L189" s="374" t="s">
        <v>415</v>
      </c>
      <c r="N189" s="4">
        <v>182</v>
      </c>
      <c r="O189" s="474" t="s">
        <v>172</v>
      </c>
      <c r="P189" s="476" t="str">
        <f t="shared" si="22"/>
        <v>□</v>
      </c>
      <c r="Q189" s="84" t="b">
        <v>0</v>
      </c>
    </row>
    <row r="190" spans="1:17" ht="17.45" customHeight="1" thickTop="1">
      <c r="A190" s="908"/>
      <c r="B190" s="993"/>
      <c r="C190" s="964" t="s">
        <v>331</v>
      </c>
      <c r="D190" s="54" t="s">
        <v>335</v>
      </c>
      <c r="E190" s="101"/>
      <c r="F190" s="730"/>
      <c r="G190" s="730"/>
      <c r="H190" s="730"/>
      <c r="I190" s="730"/>
      <c r="J190" s="731"/>
      <c r="K190" s="389"/>
      <c r="L190" s="390"/>
      <c r="N190" s="4">
        <v>183</v>
      </c>
      <c r="O190" s="474" t="s">
        <v>173</v>
      </c>
      <c r="P190" s="476" t="str">
        <f t="shared" si="22"/>
        <v>□</v>
      </c>
      <c r="Q190" s="476" t="b">
        <v>0</v>
      </c>
    </row>
    <row r="191" spans="1:17" ht="17.45" customHeight="1">
      <c r="A191" s="908"/>
      <c r="B191" s="993"/>
      <c r="C191" s="917"/>
      <c r="D191" s="49" t="s">
        <v>332</v>
      </c>
      <c r="E191" s="1030"/>
      <c r="F191" s="1031"/>
      <c r="G191" s="1031"/>
      <c r="H191" s="1031"/>
      <c r="I191" s="276"/>
      <c r="J191" s="277"/>
      <c r="K191" s="437"/>
      <c r="L191" s="438"/>
      <c r="N191" s="4">
        <v>184</v>
      </c>
      <c r="O191" s="474" t="s">
        <v>344</v>
      </c>
      <c r="P191" s="471" t="str">
        <f>IF(E191="","",E191)</f>
        <v/>
      </c>
      <c r="Q191" s="471"/>
    </row>
    <row r="192" spans="1:17" ht="17.45" customHeight="1">
      <c r="A192" s="908"/>
      <c r="B192" s="993"/>
      <c r="C192" s="917"/>
      <c r="D192" s="15" t="s">
        <v>322</v>
      </c>
      <c r="E192" s="101"/>
      <c r="F192" s="732"/>
      <c r="G192" s="732"/>
      <c r="H192" s="732"/>
      <c r="I192" s="732"/>
      <c r="J192" s="733"/>
      <c r="K192" s="407"/>
      <c r="L192" s="408"/>
      <c r="N192" s="4">
        <v>185</v>
      </c>
      <c r="O192" s="474" t="s">
        <v>174</v>
      </c>
      <c r="P192" s="476" t="str">
        <f t="shared" ref="P192" si="23">IF(Q192=TRUE,"☑","□")</f>
        <v>□</v>
      </c>
      <c r="Q192" s="476" t="b">
        <v>0</v>
      </c>
    </row>
    <row r="193" spans="1:17" ht="17.45" customHeight="1">
      <c r="A193" s="908"/>
      <c r="B193" s="993"/>
      <c r="C193" s="917"/>
      <c r="D193" s="89" t="s">
        <v>333</v>
      </c>
      <c r="E193" s="1009"/>
      <c r="F193" s="1009"/>
      <c r="G193" s="1009"/>
      <c r="H193" s="1009"/>
      <c r="I193" s="1009"/>
      <c r="J193" s="1010"/>
      <c r="K193" s="453" t="s">
        <v>509</v>
      </c>
      <c r="L193" s="454"/>
      <c r="N193" s="726">
        <v>186</v>
      </c>
      <c r="O193" s="724" t="s">
        <v>345</v>
      </c>
      <c r="P193" s="725" t="str">
        <f>IF(E193="","",E193)</f>
        <v/>
      </c>
      <c r="Q193" s="725"/>
    </row>
    <row r="194" spans="1:17" ht="17.45" customHeight="1">
      <c r="A194" s="908"/>
      <c r="B194" s="993"/>
      <c r="C194" s="917"/>
      <c r="D194" s="78" t="s">
        <v>209</v>
      </c>
      <c r="E194" s="716"/>
      <c r="F194" s="266"/>
      <c r="G194" s="266"/>
      <c r="H194" s="266"/>
      <c r="I194" s="266"/>
      <c r="J194" s="267"/>
      <c r="K194" s="373" t="s">
        <v>225</v>
      </c>
      <c r="L194" s="374"/>
      <c r="N194" s="726">
        <v>187</v>
      </c>
      <c r="O194" s="724" t="s">
        <v>346</v>
      </c>
      <c r="P194" s="725" t="str">
        <f>IF(P193="",IF(E194="","",E194),IF($E$12="","",$E$12))</f>
        <v/>
      </c>
      <c r="Q194" s="725"/>
    </row>
    <row r="195" spans="1:17" ht="17.45" customHeight="1">
      <c r="A195" s="908"/>
      <c r="B195" s="993"/>
      <c r="C195" s="917"/>
      <c r="D195" s="48" t="s">
        <v>211</v>
      </c>
      <c r="E195" s="715"/>
      <c r="F195" s="266"/>
      <c r="G195" s="266"/>
      <c r="H195" s="266"/>
      <c r="I195" s="266"/>
      <c r="J195" s="267"/>
      <c r="K195" s="381"/>
      <c r="L195" s="382"/>
      <c r="N195" s="726">
        <v>188</v>
      </c>
      <c r="O195" s="724" t="s">
        <v>379</v>
      </c>
      <c r="P195" s="725" t="str">
        <f>IF(P193="",IF(E195="","",E195),IF($E$13="","",$E$13))</f>
        <v/>
      </c>
      <c r="Q195" s="725"/>
    </row>
    <row r="196" spans="1:17" ht="17.45" customHeight="1">
      <c r="A196" s="908"/>
      <c r="B196" s="993"/>
      <c r="C196" s="917"/>
      <c r="D196" s="48" t="s">
        <v>212</v>
      </c>
      <c r="E196" s="1032"/>
      <c r="F196" s="821"/>
      <c r="G196" s="128"/>
      <c r="H196" s="128"/>
      <c r="I196" s="128"/>
      <c r="J196" s="278"/>
      <c r="K196" s="373" t="s">
        <v>380</v>
      </c>
      <c r="L196" s="374"/>
      <c r="N196" s="726">
        <v>189</v>
      </c>
      <c r="O196" s="724" t="s">
        <v>347</v>
      </c>
      <c r="P196" s="725" t="str">
        <f>IF(P193="",IF(E196="","",E196),IF($E$14="","",$E$14))</f>
        <v/>
      </c>
      <c r="Q196" s="725"/>
    </row>
    <row r="197" spans="1:17" ht="17.45" customHeight="1">
      <c r="A197" s="908"/>
      <c r="B197" s="993"/>
      <c r="C197" s="917"/>
      <c r="D197" s="49" t="s">
        <v>213</v>
      </c>
      <c r="E197" s="1015"/>
      <c r="F197" s="1016"/>
      <c r="G197" s="1016"/>
      <c r="H197" s="1016"/>
      <c r="I197" s="279"/>
      <c r="J197" s="280"/>
      <c r="K197" s="437" t="s">
        <v>334</v>
      </c>
      <c r="L197" s="438"/>
      <c r="N197" s="726">
        <v>190</v>
      </c>
      <c r="O197" s="724" t="s">
        <v>348</v>
      </c>
      <c r="P197" s="725" t="str">
        <f>IF(P193="",IF(E197="","",E197),IF($E$15="","",$E$15))</f>
        <v/>
      </c>
      <c r="Q197" s="725"/>
    </row>
    <row r="198" spans="1:17" ht="17.45" customHeight="1">
      <c r="A198" s="908"/>
      <c r="B198" s="993"/>
      <c r="C198" s="917"/>
      <c r="D198" s="78" t="s">
        <v>50</v>
      </c>
      <c r="E198" s="101"/>
      <c r="F198" s="734"/>
      <c r="G198" s="734"/>
      <c r="H198" s="734"/>
      <c r="I198" s="734"/>
      <c r="J198" s="735"/>
      <c r="K198" s="407"/>
      <c r="L198" s="408"/>
      <c r="N198" s="4">
        <v>191</v>
      </c>
      <c r="O198" s="474" t="s">
        <v>175</v>
      </c>
      <c r="P198" s="471" t="str">
        <f t="shared" ref="P198" si="24">IF(Q198=TRUE,"☑","□")</f>
        <v>□</v>
      </c>
      <c r="Q198" s="471" t="b">
        <v>0</v>
      </c>
    </row>
    <row r="199" spans="1:17" ht="17.45" customHeight="1" thickBot="1">
      <c r="A199" s="908"/>
      <c r="B199" s="993"/>
      <c r="C199" s="966"/>
      <c r="D199" s="82" t="s">
        <v>329</v>
      </c>
      <c r="E199" s="900"/>
      <c r="F199" s="901"/>
      <c r="G199" s="901"/>
      <c r="H199" s="901"/>
      <c r="I199" s="736"/>
      <c r="J199" s="737"/>
      <c r="K199" s="447" t="s">
        <v>275</v>
      </c>
      <c r="L199" s="448"/>
      <c r="N199" s="4">
        <v>192</v>
      </c>
      <c r="O199" s="474" t="s">
        <v>176</v>
      </c>
      <c r="P199" s="471" t="str">
        <f t="shared" ref="P199:P209" si="25">IF(E199="","",E199)</f>
        <v/>
      </c>
      <c r="Q199" s="471"/>
    </row>
    <row r="200" spans="1:17" ht="17.45" customHeight="1" thickTop="1">
      <c r="A200" s="908"/>
      <c r="B200" s="993"/>
      <c r="C200" s="995" t="s">
        <v>337</v>
      </c>
      <c r="D200" s="47" t="s">
        <v>177</v>
      </c>
      <c r="E200" s="875"/>
      <c r="F200" s="955"/>
      <c r="G200" s="193"/>
      <c r="H200" s="255"/>
      <c r="I200" s="190"/>
      <c r="J200" s="370"/>
      <c r="K200" s="373"/>
      <c r="L200" s="374"/>
      <c r="N200" s="2">
        <v>193</v>
      </c>
      <c r="O200" s="471" t="s">
        <v>177</v>
      </c>
      <c r="P200" s="471" t="str">
        <f t="shared" si="25"/>
        <v/>
      </c>
      <c r="Q200" s="471"/>
    </row>
    <row r="201" spans="1:17" ht="17.45" customHeight="1" thickBot="1">
      <c r="A201" s="908"/>
      <c r="B201" s="993"/>
      <c r="C201" s="996"/>
      <c r="D201" s="53" t="s">
        <v>178</v>
      </c>
      <c r="E201" s="948"/>
      <c r="F201" s="948"/>
      <c r="G201" s="948"/>
      <c r="H201" s="948"/>
      <c r="I201" s="948"/>
      <c r="J201" s="952"/>
      <c r="K201" s="373"/>
      <c r="L201" s="374" t="s">
        <v>416</v>
      </c>
      <c r="N201" s="2">
        <v>194</v>
      </c>
      <c r="O201" s="471" t="s">
        <v>178</v>
      </c>
      <c r="P201" s="471" t="str">
        <f t="shared" si="25"/>
        <v/>
      </c>
      <c r="Q201" s="471"/>
    </row>
    <row r="202" spans="1:17" ht="17.45" customHeight="1" thickTop="1" thickBot="1">
      <c r="A202" s="908"/>
      <c r="B202" s="994"/>
      <c r="C202" s="973" t="s">
        <v>179</v>
      </c>
      <c r="D202" s="974"/>
      <c r="E202" s="1011"/>
      <c r="F202" s="1011"/>
      <c r="G202" s="1011"/>
      <c r="H202" s="1011"/>
      <c r="I202" s="1011"/>
      <c r="J202" s="1012"/>
      <c r="K202" s="439"/>
      <c r="L202" s="440"/>
      <c r="N202" s="4">
        <v>195</v>
      </c>
      <c r="O202" s="474" t="s">
        <v>179</v>
      </c>
      <c r="P202" s="471" t="str">
        <f t="shared" si="25"/>
        <v/>
      </c>
      <c r="Q202" s="471"/>
    </row>
    <row r="203" spans="1:17" ht="17.45" customHeight="1" thickTop="1">
      <c r="A203" s="908"/>
      <c r="B203" s="953" t="s">
        <v>522</v>
      </c>
      <c r="C203" s="954"/>
      <c r="D203" s="86" t="s">
        <v>524</v>
      </c>
      <c r="E203" s="779"/>
      <c r="F203" s="1002"/>
      <c r="G203" s="193"/>
      <c r="H203" s="255"/>
      <c r="I203" s="190"/>
      <c r="J203" s="370"/>
      <c r="K203" s="439" t="s">
        <v>313</v>
      </c>
      <c r="L203" s="440"/>
      <c r="N203" s="8">
        <v>196</v>
      </c>
      <c r="O203" s="478" t="s">
        <v>180</v>
      </c>
      <c r="P203" s="471" t="str">
        <f t="shared" si="25"/>
        <v/>
      </c>
      <c r="Q203" s="471"/>
    </row>
    <row r="204" spans="1:17" ht="17.45" customHeight="1" thickBot="1">
      <c r="A204" s="908"/>
      <c r="B204" s="850"/>
      <c r="C204" s="851"/>
      <c r="D204" s="53" t="s">
        <v>181</v>
      </c>
      <c r="E204" s="943"/>
      <c r="F204" s="944"/>
      <c r="G204" s="944"/>
      <c r="H204" s="944"/>
      <c r="I204" s="279"/>
      <c r="J204" s="280"/>
      <c r="K204" s="373"/>
      <c r="L204" s="374"/>
      <c r="N204" s="8">
        <v>197</v>
      </c>
      <c r="O204" s="478" t="s">
        <v>181</v>
      </c>
      <c r="P204" s="471" t="str">
        <f t="shared" si="25"/>
        <v/>
      </c>
      <c r="Q204" s="471"/>
    </row>
    <row r="205" spans="1:17" ht="17.45" customHeight="1" thickTop="1">
      <c r="A205" s="908"/>
      <c r="B205" s="772" t="s">
        <v>342</v>
      </c>
      <c r="C205" s="992"/>
      <c r="D205" s="55" t="s">
        <v>338</v>
      </c>
      <c r="E205" s="778"/>
      <c r="F205" s="779"/>
      <c r="G205" s="150"/>
      <c r="H205" s="256"/>
      <c r="I205" s="201"/>
      <c r="J205" s="172"/>
      <c r="K205" s="389"/>
      <c r="L205" s="390"/>
      <c r="N205" s="4">
        <v>198</v>
      </c>
      <c r="O205" s="474" t="s">
        <v>338</v>
      </c>
      <c r="P205" s="471" t="str">
        <f t="shared" si="25"/>
        <v/>
      </c>
      <c r="Q205" s="471"/>
    </row>
    <row r="206" spans="1:17" ht="17.45" customHeight="1">
      <c r="A206" s="908"/>
      <c r="B206" s="774"/>
      <c r="C206" s="993"/>
      <c r="D206" s="49" t="s">
        <v>339</v>
      </c>
      <c r="E206" s="1013"/>
      <c r="F206" s="1014"/>
      <c r="G206" s="279"/>
      <c r="H206" s="279"/>
      <c r="I206" s="279"/>
      <c r="J206" s="280"/>
      <c r="K206" s="383"/>
      <c r="L206" s="384"/>
      <c r="N206" s="4">
        <v>199</v>
      </c>
      <c r="O206" s="474" t="s">
        <v>343</v>
      </c>
      <c r="P206" s="471" t="str">
        <f t="shared" si="25"/>
        <v/>
      </c>
      <c r="Q206" s="471"/>
    </row>
    <row r="207" spans="1:17" ht="17.45" customHeight="1">
      <c r="A207" s="908"/>
      <c r="B207" s="774"/>
      <c r="C207" s="993"/>
      <c r="D207" s="17" t="s">
        <v>463</v>
      </c>
      <c r="E207" s="1029"/>
      <c r="F207" s="875"/>
      <c r="G207" s="200"/>
      <c r="H207" s="200"/>
      <c r="I207" s="200"/>
      <c r="J207" s="281"/>
      <c r="K207" s="373"/>
      <c r="L207" s="374"/>
      <c r="N207" s="4">
        <v>200</v>
      </c>
      <c r="O207" s="474" t="s">
        <v>463</v>
      </c>
      <c r="P207" s="471" t="str">
        <f t="shared" si="25"/>
        <v/>
      </c>
      <c r="Q207" s="471"/>
    </row>
    <row r="208" spans="1:17" ht="17.45" customHeight="1">
      <c r="A208" s="908"/>
      <c r="B208" s="774"/>
      <c r="C208" s="993"/>
      <c r="D208" s="282" t="s">
        <v>464</v>
      </c>
      <c r="E208" s="1013"/>
      <c r="F208" s="1014"/>
      <c r="G208" s="279"/>
      <c r="H208" s="279"/>
      <c r="I208" s="279"/>
      <c r="J208" s="280"/>
      <c r="K208" s="437"/>
      <c r="L208" s="438"/>
      <c r="N208" s="4">
        <v>201</v>
      </c>
      <c r="O208" s="474" t="s">
        <v>464</v>
      </c>
      <c r="P208" s="471" t="str">
        <f t="shared" si="25"/>
        <v/>
      </c>
      <c r="Q208" s="471"/>
    </row>
    <row r="209" spans="1:17" ht="17.45" customHeight="1" thickBot="1">
      <c r="A209" s="909"/>
      <c r="B209" s="799"/>
      <c r="C209" s="1059"/>
      <c r="D209" s="283" t="s">
        <v>319</v>
      </c>
      <c r="E209" s="1022"/>
      <c r="F209" s="839"/>
      <c r="G209" s="839"/>
      <c r="H209" s="839"/>
      <c r="I209" s="839"/>
      <c r="J209" s="723"/>
      <c r="K209" s="391"/>
      <c r="L209" s="392"/>
      <c r="N209" s="98">
        <v>233</v>
      </c>
      <c r="O209" s="480" t="s">
        <v>469</v>
      </c>
      <c r="P209" s="471" t="str">
        <f t="shared" si="25"/>
        <v/>
      </c>
      <c r="Q209" s="471"/>
    </row>
    <row r="210" spans="1:17" ht="99.95" customHeight="1" thickBot="1">
      <c r="A210" s="990" t="s">
        <v>341</v>
      </c>
      <c r="B210" s="991"/>
      <c r="C210" s="991"/>
      <c r="D210" s="991"/>
      <c r="E210" s="1000"/>
      <c r="F210" s="1001"/>
      <c r="G210" s="1001"/>
      <c r="H210" s="1001"/>
      <c r="I210" s="1001"/>
      <c r="J210" s="1001"/>
      <c r="K210" s="391"/>
      <c r="L210" s="392"/>
      <c r="N210" s="4">
        <v>202</v>
      </c>
      <c r="O210" s="474" t="s">
        <v>182</v>
      </c>
      <c r="P210" s="471" t="str">
        <f>IF(E210="","",E210)</f>
        <v/>
      </c>
      <c r="Q210" s="471"/>
    </row>
    <row r="211" spans="1:17" ht="17.45" customHeight="1">
      <c r="A211" s="907" t="s">
        <v>350</v>
      </c>
      <c r="B211" s="997" t="s">
        <v>349</v>
      </c>
      <c r="C211" s="985">
        <f>E3-1</f>
        <v>2025</v>
      </c>
      <c r="D211" s="56" t="s">
        <v>351</v>
      </c>
      <c r="E211" s="353"/>
      <c r="F211" s="305" t="s">
        <v>220</v>
      </c>
      <c r="G211" s="285"/>
      <c r="H211" s="285"/>
      <c r="I211" s="285"/>
      <c r="J211" s="286"/>
      <c r="K211" s="498" t="s">
        <v>373</v>
      </c>
      <c r="L211" s="499"/>
      <c r="N211" s="4">
        <v>203</v>
      </c>
      <c r="O211" s="474" t="s">
        <v>183</v>
      </c>
      <c r="P211" s="471" t="str">
        <f t="shared" ref="P211:P231" si="26">IF(E211="","",E211)</f>
        <v/>
      </c>
      <c r="Q211" s="471"/>
    </row>
    <row r="212" spans="1:17" ht="17.45" customHeight="1">
      <c r="A212" s="908"/>
      <c r="B212" s="998"/>
      <c r="C212" s="986"/>
      <c r="D212" s="57" t="s">
        <v>352</v>
      </c>
      <c r="E212" s="354"/>
      <c r="F212" s="306" t="s">
        <v>220</v>
      </c>
      <c r="G212" s="128"/>
      <c r="H212" s="128"/>
      <c r="I212" s="128"/>
      <c r="J212" s="287"/>
      <c r="K212" s="373"/>
      <c r="L212" s="374"/>
      <c r="N212" s="4">
        <v>204</v>
      </c>
      <c r="O212" s="474" t="s">
        <v>186</v>
      </c>
      <c r="P212" s="471" t="str">
        <f t="shared" si="26"/>
        <v/>
      </c>
      <c r="Q212" s="471"/>
    </row>
    <row r="213" spans="1:17" ht="17.45" customHeight="1">
      <c r="A213" s="908"/>
      <c r="B213" s="998"/>
      <c r="C213" s="987"/>
      <c r="D213" s="58" t="s">
        <v>353</v>
      </c>
      <c r="E213" s="355"/>
      <c r="F213" s="307" t="s">
        <v>220</v>
      </c>
      <c r="G213" s="279"/>
      <c r="H213" s="279"/>
      <c r="I213" s="279"/>
      <c r="J213" s="288"/>
      <c r="K213" s="437"/>
      <c r="L213" s="438"/>
      <c r="N213" s="4">
        <v>205</v>
      </c>
      <c r="O213" s="474" t="s">
        <v>189</v>
      </c>
      <c r="P213" s="471" t="str">
        <f t="shared" si="26"/>
        <v/>
      </c>
      <c r="Q213" s="471"/>
    </row>
    <row r="214" spans="1:17" ht="17.45" customHeight="1">
      <c r="A214" s="908"/>
      <c r="B214" s="998"/>
      <c r="C214" s="988">
        <f>C211-1</f>
        <v>2024</v>
      </c>
      <c r="D214" s="50" t="s">
        <v>351</v>
      </c>
      <c r="E214" s="356"/>
      <c r="F214" s="308" t="s">
        <v>220</v>
      </c>
      <c r="G214" s="200"/>
      <c r="H214" s="200"/>
      <c r="I214" s="200"/>
      <c r="J214" s="289"/>
      <c r="K214" s="407"/>
      <c r="L214" s="408"/>
      <c r="N214" s="4">
        <v>206</v>
      </c>
      <c r="O214" s="474" t="s">
        <v>184</v>
      </c>
      <c r="P214" s="471" t="str">
        <f t="shared" si="26"/>
        <v/>
      </c>
      <c r="Q214" s="471"/>
    </row>
    <row r="215" spans="1:17" ht="17.45" customHeight="1">
      <c r="A215" s="908"/>
      <c r="B215" s="998"/>
      <c r="C215" s="986"/>
      <c r="D215" s="57" t="s">
        <v>352</v>
      </c>
      <c r="E215" s="354"/>
      <c r="F215" s="306" t="s">
        <v>220</v>
      </c>
      <c r="G215" s="128"/>
      <c r="H215" s="128"/>
      <c r="I215" s="128"/>
      <c r="J215" s="287"/>
      <c r="K215" s="437"/>
      <c r="L215" s="438"/>
      <c r="N215" s="4">
        <v>207</v>
      </c>
      <c r="O215" s="474" t="s">
        <v>187</v>
      </c>
      <c r="P215" s="471" t="str">
        <f t="shared" si="26"/>
        <v/>
      </c>
      <c r="Q215" s="471"/>
    </row>
    <row r="216" spans="1:17" ht="17.45" customHeight="1">
      <c r="A216" s="908"/>
      <c r="B216" s="998"/>
      <c r="C216" s="987"/>
      <c r="D216" s="58" t="s">
        <v>353</v>
      </c>
      <c r="E216" s="357"/>
      <c r="F216" s="307" t="s">
        <v>220</v>
      </c>
      <c r="G216" s="279"/>
      <c r="H216" s="279"/>
      <c r="I216" s="279"/>
      <c r="J216" s="288"/>
      <c r="K216" s="375"/>
      <c r="L216" s="376"/>
      <c r="N216" s="4">
        <v>208</v>
      </c>
      <c r="O216" s="474" t="s">
        <v>190</v>
      </c>
      <c r="P216" s="471" t="str">
        <f t="shared" si="26"/>
        <v/>
      </c>
      <c r="Q216" s="471"/>
    </row>
    <row r="217" spans="1:17" ht="17.45" customHeight="1">
      <c r="A217" s="908"/>
      <c r="B217" s="998"/>
      <c r="C217" s="988">
        <f>C214-1</f>
        <v>2023</v>
      </c>
      <c r="D217" s="50" t="s">
        <v>351</v>
      </c>
      <c r="E217" s="358"/>
      <c r="F217" s="308" t="s">
        <v>220</v>
      </c>
      <c r="G217" s="200"/>
      <c r="H217" s="200"/>
      <c r="I217" s="200"/>
      <c r="J217" s="289"/>
      <c r="K217" s="373"/>
      <c r="L217" s="374"/>
      <c r="N217" s="4">
        <v>209</v>
      </c>
      <c r="O217" s="474" t="s">
        <v>185</v>
      </c>
      <c r="P217" s="471" t="str">
        <f t="shared" si="26"/>
        <v/>
      </c>
      <c r="Q217" s="471"/>
    </row>
    <row r="218" spans="1:17" ht="17.45" customHeight="1">
      <c r="A218" s="908"/>
      <c r="B218" s="998"/>
      <c r="C218" s="986"/>
      <c r="D218" s="57" t="s">
        <v>352</v>
      </c>
      <c r="E218" s="354"/>
      <c r="F218" s="306" t="s">
        <v>220</v>
      </c>
      <c r="G218" s="128"/>
      <c r="H218" s="128"/>
      <c r="I218" s="128"/>
      <c r="J218" s="287"/>
      <c r="K218" s="437"/>
      <c r="L218" s="438"/>
      <c r="N218" s="4">
        <v>210</v>
      </c>
      <c r="O218" s="474" t="s">
        <v>188</v>
      </c>
      <c r="P218" s="471" t="str">
        <f t="shared" si="26"/>
        <v/>
      </c>
      <c r="Q218" s="471"/>
    </row>
    <row r="219" spans="1:17" ht="17.45" customHeight="1" thickBot="1">
      <c r="A219" s="908"/>
      <c r="B219" s="999"/>
      <c r="C219" s="989"/>
      <c r="D219" s="59" t="s">
        <v>353</v>
      </c>
      <c r="E219" s="359"/>
      <c r="F219" s="299" t="s">
        <v>220</v>
      </c>
      <c r="G219" s="167"/>
      <c r="H219" s="167"/>
      <c r="I219" s="167"/>
      <c r="J219" s="290"/>
      <c r="K219" s="409"/>
      <c r="L219" s="410"/>
      <c r="N219" s="4">
        <v>211</v>
      </c>
      <c r="O219" s="474" t="s">
        <v>191</v>
      </c>
      <c r="P219" s="471" t="str">
        <f t="shared" si="26"/>
        <v/>
      </c>
      <c r="Q219" s="471"/>
    </row>
    <row r="220" spans="1:17" ht="17.45" customHeight="1" thickTop="1">
      <c r="A220" s="908"/>
      <c r="B220" s="953" t="s">
        <v>355</v>
      </c>
      <c r="C220" s="971"/>
      <c r="D220" s="61" t="s">
        <v>357</v>
      </c>
      <c r="E220" s="181"/>
      <c r="F220" s="266"/>
      <c r="G220" s="266"/>
      <c r="H220" s="266"/>
      <c r="I220" s="266"/>
      <c r="J220" s="267"/>
      <c r="K220" s="389"/>
      <c r="L220" s="390"/>
      <c r="N220" s="4">
        <v>214</v>
      </c>
      <c r="O220" s="474" t="s">
        <v>194</v>
      </c>
      <c r="P220" s="471" t="str">
        <f t="shared" si="26"/>
        <v/>
      </c>
      <c r="Q220" s="471"/>
    </row>
    <row r="221" spans="1:17" ht="39" customHeight="1" thickBot="1">
      <c r="A221" s="908"/>
      <c r="B221" s="850"/>
      <c r="C221" s="972"/>
      <c r="D221" s="62" t="s">
        <v>356</v>
      </c>
      <c r="E221" s="1060"/>
      <c r="F221" s="1061"/>
      <c r="G221" s="1061"/>
      <c r="H221" s="167"/>
      <c r="I221" s="167"/>
      <c r="J221" s="174"/>
      <c r="K221" s="373"/>
      <c r="L221" s="374"/>
      <c r="N221" s="4">
        <v>215</v>
      </c>
      <c r="O221" s="474" t="s">
        <v>195</v>
      </c>
      <c r="P221" s="471" t="str">
        <f t="shared" si="26"/>
        <v/>
      </c>
      <c r="Q221" s="471"/>
    </row>
    <row r="222" spans="1:17" ht="17.45" customHeight="1" thickTop="1">
      <c r="A222" s="908"/>
      <c r="B222" s="953" t="s">
        <v>354</v>
      </c>
      <c r="C222" s="971"/>
      <c r="D222" s="60" t="s">
        <v>192</v>
      </c>
      <c r="E222" s="360"/>
      <c r="F222" s="298" t="s">
        <v>223</v>
      </c>
      <c r="G222" s="291"/>
      <c r="H222" s="291"/>
      <c r="I222" s="291"/>
      <c r="J222" s="292"/>
      <c r="K222" s="439"/>
      <c r="L222" s="440"/>
      <c r="N222" s="4">
        <v>212</v>
      </c>
      <c r="O222" s="474" t="s">
        <v>192</v>
      </c>
      <c r="P222" s="471" t="str">
        <f>IF(E222="","",E222)</f>
        <v/>
      </c>
      <c r="Q222" s="471"/>
    </row>
    <row r="223" spans="1:17" ht="17.45" customHeight="1" thickBot="1">
      <c r="A223" s="908"/>
      <c r="B223" s="850"/>
      <c r="C223" s="972"/>
      <c r="D223" s="59" t="s">
        <v>193</v>
      </c>
      <c r="E223" s="361"/>
      <c r="F223" s="299" t="s">
        <v>236</v>
      </c>
      <c r="G223" s="167"/>
      <c r="H223" s="167"/>
      <c r="I223" s="167"/>
      <c r="J223" s="290"/>
      <c r="K223" s="409"/>
      <c r="L223" s="410"/>
      <c r="N223" s="4">
        <v>213</v>
      </c>
      <c r="O223" s="474" t="s">
        <v>193</v>
      </c>
      <c r="P223" s="471" t="str">
        <f>IF(E223="","",E223)</f>
        <v/>
      </c>
      <c r="Q223" s="471"/>
    </row>
    <row r="224" spans="1:17" ht="17.45" customHeight="1" thickTop="1">
      <c r="A224" s="908"/>
      <c r="B224" s="927" t="s">
        <v>358</v>
      </c>
      <c r="C224" s="979" t="s">
        <v>196</v>
      </c>
      <c r="D224" s="980"/>
      <c r="E224" s="362"/>
      <c r="F224" s="300" t="s">
        <v>285</v>
      </c>
      <c r="G224" s="293"/>
      <c r="H224" s="231"/>
      <c r="I224" s="231"/>
      <c r="J224" s="294"/>
      <c r="K224" s="439"/>
      <c r="L224" s="440"/>
      <c r="N224" s="4">
        <v>216</v>
      </c>
      <c r="O224" s="474" t="s">
        <v>196</v>
      </c>
      <c r="P224" s="471" t="str">
        <f t="shared" si="26"/>
        <v/>
      </c>
      <c r="Q224" s="471"/>
    </row>
    <row r="225" spans="1:18" ht="17.45" customHeight="1">
      <c r="A225" s="908"/>
      <c r="B225" s="975"/>
      <c r="C225" s="977" t="s">
        <v>197</v>
      </c>
      <c r="D225" s="978"/>
      <c r="E225" s="363"/>
      <c r="F225" s="301" t="s">
        <v>287</v>
      </c>
      <c r="G225" s="295"/>
      <c r="H225" s="295"/>
      <c r="I225" s="295"/>
      <c r="J225" s="296"/>
      <c r="K225" s="441"/>
      <c r="L225" s="442"/>
      <c r="N225" s="4">
        <v>217</v>
      </c>
      <c r="O225" s="474" t="s">
        <v>197</v>
      </c>
      <c r="P225" s="471" t="str">
        <f t="shared" si="26"/>
        <v/>
      </c>
      <c r="Q225" s="471"/>
    </row>
    <row r="226" spans="1:18" ht="17.45" customHeight="1">
      <c r="A226" s="908"/>
      <c r="B226" s="975"/>
      <c r="C226" s="981" t="s">
        <v>359</v>
      </c>
      <c r="D226" s="63" t="s">
        <v>198</v>
      </c>
      <c r="E226" s="364"/>
      <c r="F226" s="220" t="s">
        <v>220</v>
      </c>
      <c r="G226" s="200"/>
      <c r="H226" s="200"/>
      <c r="I226" s="200"/>
      <c r="J226" s="289"/>
      <c r="K226" s="377" t="s">
        <v>417</v>
      </c>
      <c r="L226" s="378"/>
      <c r="N226" s="4">
        <v>218</v>
      </c>
      <c r="O226" s="474" t="s">
        <v>198</v>
      </c>
      <c r="P226" s="471" t="str">
        <f t="shared" si="26"/>
        <v/>
      </c>
      <c r="Q226" s="471"/>
    </row>
    <row r="227" spans="1:18" ht="17.45" customHeight="1">
      <c r="A227" s="908"/>
      <c r="B227" s="975"/>
      <c r="C227" s="981"/>
      <c r="D227" s="57" t="s">
        <v>199</v>
      </c>
      <c r="E227" s="352"/>
      <c r="F227" s="302" t="s">
        <v>220</v>
      </c>
      <c r="G227" s="128"/>
      <c r="H227" s="128"/>
      <c r="I227" s="128"/>
      <c r="J227" s="287"/>
      <c r="K227" s="381"/>
      <c r="L227" s="382"/>
      <c r="N227" s="4">
        <v>219</v>
      </c>
      <c r="O227" s="474" t="s">
        <v>199</v>
      </c>
      <c r="P227" s="471" t="str">
        <f t="shared" si="26"/>
        <v/>
      </c>
      <c r="Q227" s="471"/>
    </row>
    <row r="228" spans="1:18" ht="17.45" customHeight="1">
      <c r="A228" s="908"/>
      <c r="B228" s="975"/>
      <c r="C228" s="981"/>
      <c r="D228" s="57" t="s">
        <v>200</v>
      </c>
      <c r="E228" s="352"/>
      <c r="F228" s="302" t="s">
        <v>220</v>
      </c>
      <c r="G228" s="128"/>
      <c r="H228" s="128"/>
      <c r="I228" s="128"/>
      <c r="J228" s="287"/>
      <c r="K228" s="373"/>
      <c r="L228" s="374"/>
      <c r="N228" s="4">
        <v>220</v>
      </c>
      <c r="O228" s="474" t="s">
        <v>200</v>
      </c>
      <c r="P228" s="471" t="str">
        <f t="shared" si="26"/>
        <v/>
      </c>
      <c r="Q228" s="471"/>
    </row>
    <row r="229" spans="1:18" ht="17.45" customHeight="1">
      <c r="A229" s="908"/>
      <c r="B229" s="975"/>
      <c r="C229" s="982"/>
      <c r="D229" s="58" t="s">
        <v>201</v>
      </c>
      <c r="E229" s="365"/>
      <c r="F229" s="303" t="s">
        <v>220</v>
      </c>
      <c r="G229" s="279"/>
      <c r="H229" s="279"/>
      <c r="I229" s="279"/>
      <c r="J229" s="297"/>
      <c r="K229" s="375"/>
      <c r="L229" s="376"/>
      <c r="N229" s="4">
        <v>221</v>
      </c>
      <c r="O229" s="474" t="s">
        <v>201</v>
      </c>
      <c r="P229" s="471" t="str">
        <f t="shared" si="26"/>
        <v/>
      </c>
      <c r="Q229" s="471"/>
    </row>
    <row r="230" spans="1:18" ht="17.45" customHeight="1">
      <c r="A230" s="908"/>
      <c r="B230" s="975"/>
      <c r="C230" s="983" t="s">
        <v>361</v>
      </c>
      <c r="D230" s="63" t="s">
        <v>363</v>
      </c>
      <c r="E230" s="366"/>
      <c r="F230" s="220" t="s">
        <v>360</v>
      </c>
      <c r="G230" s="200"/>
      <c r="H230" s="200"/>
      <c r="I230" s="200"/>
      <c r="J230" s="289"/>
      <c r="K230" s="381"/>
      <c r="L230" s="382"/>
      <c r="N230" s="4">
        <v>222</v>
      </c>
      <c r="O230" s="474" t="s">
        <v>202</v>
      </c>
      <c r="P230" s="471" t="str">
        <f t="shared" si="26"/>
        <v/>
      </c>
      <c r="Q230" s="471"/>
    </row>
    <row r="231" spans="1:18" ht="17.45" customHeight="1" thickBot="1">
      <c r="A231" s="909"/>
      <c r="B231" s="976"/>
      <c r="C231" s="984"/>
      <c r="D231" s="64" t="s">
        <v>362</v>
      </c>
      <c r="E231" s="367"/>
      <c r="F231" s="304" t="s">
        <v>360</v>
      </c>
      <c r="G231" s="500"/>
      <c r="H231" s="500"/>
      <c r="I231" s="500"/>
      <c r="J231" s="501"/>
      <c r="K231" s="391"/>
      <c r="L231" s="392"/>
      <c r="N231" s="4">
        <v>223</v>
      </c>
      <c r="O231" s="474" t="s">
        <v>203</v>
      </c>
      <c r="P231" s="471" t="str">
        <f t="shared" si="26"/>
        <v/>
      </c>
      <c r="Q231" s="471"/>
    </row>
    <row r="232" spans="1:18" ht="18.75" customHeight="1" thickBot="1">
      <c r="A232" s="65"/>
      <c r="B232" s="65"/>
      <c r="C232" s="65"/>
      <c r="D232" s="65"/>
      <c r="E232" s="104"/>
      <c r="N232" t="s">
        <v>422</v>
      </c>
      <c r="O232" s="12"/>
      <c r="P232" s="12"/>
      <c r="Q232" s="12"/>
    </row>
    <row r="233" spans="1:18" ht="33.75" customHeight="1">
      <c r="A233" s="826" t="s">
        <v>519</v>
      </c>
      <c r="B233" s="827"/>
      <c r="C233" s="828"/>
      <c r="D233" s="823" t="s">
        <v>436</v>
      </c>
      <c r="E233" s="824"/>
      <c r="F233" s="824"/>
      <c r="G233" s="824"/>
      <c r="H233" s="824"/>
      <c r="I233" s="824"/>
      <c r="J233" s="825"/>
      <c r="K233" s="312"/>
      <c r="L233" s="312"/>
      <c r="N233" s="11" t="s">
        <v>422</v>
      </c>
      <c r="O233" s="481"/>
      <c r="P233" s="482"/>
      <c r="Q233" s="482"/>
      <c r="R233"/>
    </row>
    <row r="234" spans="1:18" ht="24.75" customHeight="1">
      <c r="A234" s="829"/>
      <c r="B234" s="830"/>
      <c r="C234" s="831"/>
      <c r="D234" s="315"/>
      <c r="E234" s="1054" t="s">
        <v>418</v>
      </c>
      <c r="F234" s="1054"/>
      <c r="G234" s="1054"/>
      <c r="H234" s="1054"/>
      <c r="I234" s="1054"/>
      <c r="J234" s="1055"/>
      <c r="K234" s="312"/>
      <c r="L234" s="312"/>
      <c r="N234" s="4">
        <v>224</v>
      </c>
      <c r="O234" s="474" t="s">
        <v>367</v>
      </c>
      <c r="P234" s="476" t="str">
        <f>IF(Q234=TRUE,"☑","□")</f>
        <v>□</v>
      </c>
      <c r="Q234" s="476" t="b">
        <v>0</v>
      </c>
      <c r="R234"/>
    </row>
    <row r="235" spans="1:18" ht="24.75" customHeight="1">
      <c r="A235" s="829"/>
      <c r="B235" s="830"/>
      <c r="C235" s="831"/>
      <c r="D235" s="313"/>
      <c r="E235" s="1052" t="s">
        <v>368</v>
      </c>
      <c r="F235" s="1052"/>
      <c r="G235" s="1052"/>
      <c r="H235" s="1052"/>
      <c r="I235" s="1052"/>
      <c r="J235" s="1053"/>
      <c r="N235" s="4">
        <v>225</v>
      </c>
      <c r="O235" s="474" t="s">
        <v>368</v>
      </c>
      <c r="P235" s="476" t="str">
        <f t="shared" ref="P235:P236" si="27">IF(Q235=TRUE,"☑","□")</f>
        <v>□</v>
      </c>
      <c r="Q235" s="476" t="b">
        <v>0</v>
      </c>
      <c r="R235"/>
    </row>
    <row r="236" spans="1:18" ht="24.75" customHeight="1">
      <c r="A236" s="829"/>
      <c r="B236" s="830"/>
      <c r="C236" s="831"/>
      <c r="D236" s="314"/>
      <c r="E236" s="1050" t="s">
        <v>369</v>
      </c>
      <c r="F236" s="1050"/>
      <c r="G236" s="1050"/>
      <c r="H236" s="1050"/>
      <c r="I236" s="1050"/>
      <c r="J236" s="1051"/>
      <c r="N236" s="4">
        <v>226</v>
      </c>
      <c r="O236" s="474" t="s">
        <v>369</v>
      </c>
      <c r="P236" s="476" t="str">
        <f t="shared" si="27"/>
        <v>□</v>
      </c>
      <c r="Q236" s="476" t="b">
        <v>0</v>
      </c>
      <c r="R236"/>
    </row>
    <row r="237" spans="1:18" ht="24.75" customHeight="1" thickBot="1">
      <c r="A237" s="832"/>
      <c r="B237" s="833"/>
      <c r="C237" s="834"/>
      <c r="D237" s="717" t="s">
        <v>179</v>
      </c>
      <c r="E237" s="1043"/>
      <c r="F237" s="1044"/>
      <c r="G237" s="1044"/>
      <c r="H237" s="1044"/>
      <c r="I237" s="1044"/>
      <c r="J237" s="1045"/>
      <c r="N237" s="4">
        <v>227</v>
      </c>
      <c r="O237" s="474" t="s">
        <v>179</v>
      </c>
      <c r="P237" s="471" t="str">
        <f>IF(E237="","",E237)</f>
        <v/>
      </c>
      <c r="Q237" s="471"/>
      <c r="R237"/>
    </row>
    <row r="238" spans="1:18" ht="9" customHeight="1" thickBot="1">
      <c r="A238"/>
      <c r="B238"/>
      <c r="C238"/>
      <c r="D238"/>
      <c r="E238"/>
      <c r="F238"/>
      <c r="G238"/>
      <c r="H238"/>
      <c r="I238"/>
      <c r="J238"/>
      <c r="K238"/>
      <c r="L238"/>
      <c r="N238"/>
      <c r="O238"/>
      <c r="P238"/>
      <c r="Q238"/>
      <c r="R238"/>
    </row>
    <row r="239" spans="1:18" ht="41.25" customHeight="1" thickBot="1">
      <c r="A239" s="1039" t="s">
        <v>540</v>
      </c>
      <c r="B239" s="1040"/>
      <c r="C239" s="1040"/>
      <c r="D239" s="1040"/>
      <c r="E239" s="1040"/>
      <c r="F239" s="1040"/>
      <c r="G239" s="1040"/>
      <c r="H239" s="1040"/>
      <c r="I239" s="1041"/>
      <c r="J239" s="754"/>
      <c r="K239"/>
      <c r="L239"/>
      <c r="N239" s="4">
        <v>235</v>
      </c>
      <c r="O239" s="474" t="s">
        <v>539</v>
      </c>
      <c r="P239" s="471" t="str">
        <f>IF(E239="","",E239)</f>
        <v/>
      </c>
      <c r="Q239" s="471"/>
      <c r="R239"/>
    </row>
    <row r="240" spans="1:18" ht="18.75" customHeight="1" thickBot="1">
      <c r="A240" s="66"/>
      <c r="B240" s="66"/>
      <c r="C240" s="66"/>
      <c r="D240" s="66"/>
      <c r="E240" s="227"/>
      <c r="F240" s="195"/>
      <c r="G240" s="195"/>
      <c r="H240" s="195"/>
      <c r="I240" s="195"/>
      <c r="J240" s="195"/>
      <c r="N240" t="s">
        <v>422</v>
      </c>
      <c r="O240" s="12"/>
      <c r="P240" s="12"/>
      <c r="Q240" s="12"/>
    </row>
    <row r="241" spans="1:18" ht="13.5" customHeight="1" thickTop="1">
      <c r="A241" s="65"/>
      <c r="B241" s="65"/>
      <c r="C241" s="65"/>
      <c r="D241" s="65"/>
      <c r="E241" s="104"/>
      <c r="N241" t="s">
        <v>422</v>
      </c>
      <c r="O241" s="12"/>
      <c r="P241" s="12"/>
      <c r="Q241" s="12"/>
    </row>
    <row r="242" spans="1:18" ht="24" customHeight="1">
      <c r="A242" s="309" t="s">
        <v>529</v>
      </c>
      <c r="C242" s="65"/>
      <c r="D242" s="65"/>
      <c r="E242" s="104"/>
      <c r="N242" s="1" t="s">
        <v>422</v>
      </c>
      <c r="O242" s="483"/>
      <c r="P242" s="483"/>
      <c r="Q242" s="483"/>
    </row>
    <row r="243" spans="1:18" ht="18.75" customHeight="1">
      <c r="B243" s="68" t="s">
        <v>527</v>
      </c>
      <c r="E243" s="104"/>
      <c r="N243" t="s">
        <v>422</v>
      </c>
      <c r="O243" s="12"/>
      <c r="P243" s="12"/>
      <c r="Q243" s="12"/>
    </row>
    <row r="244" spans="1:18" ht="18.75" customHeight="1">
      <c r="B244" s="740" t="s">
        <v>528</v>
      </c>
      <c r="E244" s="104"/>
      <c r="N244" s="738" t="s">
        <v>422</v>
      </c>
      <c r="O244" s="483"/>
      <c r="P244" s="483"/>
      <c r="Q244" s="739"/>
    </row>
    <row r="245" spans="1:18" ht="48.75" customHeight="1">
      <c r="B245" s="1042" t="s">
        <v>530</v>
      </c>
      <c r="C245" s="1042"/>
      <c r="D245" s="1042"/>
      <c r="E245" s="1042"/>
      <c r="F245" s="1042"/>
      <c r="G245" s="1042"/>
      <c r="H245" s="1042"/>
      <c r="I245" s="1042"/>
      <c r="J245" s="1042"/>
      <c r="N245" t="s">
        <v>422</v>
      </c>
      <c r="O245" s="12"/>
      <c r="P245" s="12"/>
      <c r="Q245" s="12"/>
    </row>
    <row r="246" spans="1:18" ht="18.75" customHeight="1" thickBot="1">
      <c r="B246" s="68"/>
      <c r="E246" s="104"/>
      <c r="N246" t="s">
        <v>422</v>
      </c>
      <c r="O246" s="12"/>
      <c r="P246" s="12"/>
      <c r="Q246" s="12"/>
      <c r="R246"/>
    </row>
    <row r="247" spans="1:18">
      <c r="A247" s="65"/>
      <c r="B247" s="816" t="s">
        <v>208</v>
      </c>
      <c r="C247" s="817"/>
      <c r="D247" s="818"/>
      <c r="E247" s="316"/>
      <c r="F247" s="284"/>
      <c r="G247" s="741" t="s">
        <v>313</v>
      </c>
      <c r="H247" s="285"/>
      <c r="I247" s="285"/>
      <c r="J247" s="742"/>
      <c r="K247" s="312"/>
      <c r="L247" s="312"/>
      <c r="N247" s="328">
        <v>228</v>
      </c>
      <c r="O247" s="484" t="s">
        <v>208</v>
      </c>
      <c r="P247" s="485" t="str">
        <f>IF(E247="","",E247)</f>
        <v/>
      </c>
      <c r="Q247" s="486"/>
      <c r="R247"/>
    </row>
    <row r="248" spans="1:18">
      <c r="A248" s="65"/>
      <c r="B248" s="813" t="s">
        <v>512</v>
      </c>
      <c r="C248" s="814"/>
      <c r="D248" s="815"/>
      <c r="E248" s="1056"/>
      <c r="F248" s="821"/>
      <c r="G248" s="1057" t="s">
        <v>536</v>
      </c>
      <c r="H248" s="1057"/>
      <c r="I248" s="1057"/>
      <c r="J248" s="1058"/>
      <c r="K248" s="312"/>
      <c r="L248" s="312"/>
      <c r="N248" s="329">
        <v>234</v>
      </c>
      <c r="O248" s="487" t="s">
        <v>511</v>
      </c>
      <c r="P248" s="488" t="str">
        <f>IF(E248="","",E248)</f>
        <v/>
      </c>
      <c r="Q248" s="489"/>
      <c r="R248"/>
    </row>
    <row r="249" spans="1:18">
      <c r="A249" s="65"/>
      <c r="B249" s="813" t="s">
        <v>364</v>
      </c>
      <c r="C249" s="814"/>
      <c r="D249" s="815"/>
      <c r="E249" s="821"/>
      <c r="F249" s="821"/>
      <c r="G249" s="821"/>
      <c r="H249" s="821"/>
      <c r="I249" s="821"/>
      <c r="J249" s="822"/>
      <c r="K249" s="312"/>
      <c r="L249" s="312"/>
      <c r="N249" s="329">
        <v>229</v>
      </c>
      <c r="O249" s="487" t="s">
        <v>364</v>
      </c>
      <c r="P249" s="490" t="str">
        <f t="shared" ref="P249:P251" si="28">IF(E249="","",E249)</f>
        <v/>
      </c>
      <c r="Q249" s="491"/>
      <c r="R249"/>
    </row>
    <row r="250" spans="1:18">
      <c r="A250" s="65"/>
      <c r="B250" s="813" t="s">
        <v>365</v>
      </c>
      <c r="C250" s="814"/>
      <c r="D250" s="815"/>
      <c r="E250" s="821"/>
      <c r="F250" s="821"/>
      <c r="G250" s="821"/>
      <c r="H250" s="821"/>
      <c r="I250" s="821"/>
      <c r="J250" s="822"/>
      <c r="K250" s="312"/>
      <c r="L250" s="312"/>
      <c r="N250" s="329">
        <v>230</v>
      </c>
      <c r="O250" s="487" t="s">
        <v>365</v>
      </c>
      <c r="P250" s="490" t="str">
        <f t="shared" si="28"/>
        <v/>
      </c>
      <c r="Q250" s="491"/>
      <c r="R250"/>
    </row>
    <row r="251" spans="1:18" ht="18.75" customHeight="1" thickBot="1">
      <c r="A251" s="65"/>
      <c r="B251" s="835" t="s">
        <v>366</v>
      </c>
      <c r="C251" s="836"/>
      <c r="D251" s="837"/>
      <c r="E251" s="819"/>
      <c r="F251" s="819"/>
      <c r="G251" s="819"/>
      <c r="H251" s="819"/>
      <c r="I251" s="819"/>
      <c r="J251" s="820"/>
      <c r="K251" s="312"/>
      <c r="L251" s="312"/>
      <c r="N251" s="330">
        <v>231</v>
      </c>
      <c r="O251" s="492" t="s">
        <v>366</v>
      </c>
      <c r="P251" s="493" t="str">
        <f t="shared" si="28"/>
        <v/>
      </c>
      <c r="Q251" s="494"/>
      <c r="R251"/>
    </row>
    <row r="252" spans="1:18" ht="18.75" customHeight="1">
      <c r="B252" s="68" t="s">
        <v>370</v>
      </c>
      <c r="E252" s="104"/>
      <c r="N252" t="s">
        <v>422</v>
      </c>
      <c r="O252" s="12"/>
      <c r="P252" s="12"/>
      <c r="Q252" s="12"/>
      <c r="R252"/>
    </row>
    <row r="253" spans="1:18" ht="18.75" customHeight="1" thickBot="1">
      <c r="A253" s="70"/>
      <c r="B253" s="70"/>
      <c r="C253" s="71"/>
      <c r="D253" s="72"/>
      <c r="E253" s="106"/>
      <c r="F253" s="228"/>
      <c r="G253" s="228"/>
      <c r="H253" s="228"/>
      <c r="I253" s="228"/>
      <c r="J253" s="228"/>
      <c r="K253" s="312"/>
      <c r="L253" s="312"/>
      <c r="N253" s="1" t="s">
        <v>422</v>
      </c>
      <c r="O253" s="483"/>
      <c r="P253" s="483"/>
      <c r="Q253" s="483"/>
      <c r="R253"/>
    </row>
    <row r="254" spans="1:18" ht="19.5" thickTop="1">
      <c r="K254" s="312"/>
      <c r="L254" s="312"/>
      <c r="N254" s="1" t="s">
        <v>422</v>
      </c>
      <c r="O254" s="483"/>
      <c r="P254" s="483"/>
      <c r="Q254" s="483"/>
      <c r="R254"/>
    </row>
    <row r="255" spans="1:18" ht="19.5" thickBot="1">
      <c r="B255" s="67" t="s">
        <v>374</v>
      </c>
      <c r="K255" s="312"/>
      <c r="L255" s="312"/>
      <c r="N255" s="1" t="s">
        <v>422</v>
      </c>
      <c r="O255" s="483"/>
      <c r="P255" s="483"/>
      <c r="Q255" s="483"/>
    </row>
    <row r="256" spans="1:18" ht="74.25" customHeight="1" thickBot="1">
      <c r="B256" s="802"/>
      <c r="C256" s="803"/>
      <c r="D256" s="803"/>
      <c r="E256" s="803"/>
      <c r="F256" s="803"/>
      <c r="G256" s="803"/>
      <c r="H256" s="803"/>
      <c r="I256" s="803"/>
      <c r="J256" s="804"/>
      <c r="K256" s="312"/>
      <c r="L256" s="312"/>
      <c r="N256" s="327">
        <v>232</v>
      </c>
      <c r="O256" s="495" t="s">
        <v>425</v>
      </c>
      <c r="P256" s="496" t="str">
        <f t="shared" ref="P256" si="29">IF(E256="","",E256)</f>
        <v/>
      </c>
      <c r="Q256" s="497"/>
    </row>
    <row r="257" spans="1:12" ht="19.5" thickBot="1">
      <c r="A257" s="70"/>
      <c r="B257" s="70"/>
      <c r="C257" s="70"/>
      <c r="D257" s="72"/>
      <c r="E257" s="106"/>
      <c r="F257" s="195"/>
      <c r="G257" s="195"/>
      <c r="H257" s="195"/>
      <c r="I257" s="195"/>
      <c r="J257" s="195"/>
      <c r="K257" s="312"/>
      <c r="L257" s="312"/>
    </row>
    <row r="258" spans="1:12" ht="19.5" thickTop="1">
      <c r="K258" s="312"/>
      <c r="L258" s="312"/>
    </row>
    <row r="259" spans="1:12">
      <c r="B259" s="67" t="s">
        <v>531</v>
      </c>
      <c r="K259" s="312"/>
      <c r="L259" s="312"/>
    </row>
    <row r="260" spans="1:12">
      <c r="B260" s="67" t="s">
        <v>426</v>
      </c>
    </row>
    <row r="261" spans="1:12">
      <c r="B261" s="67" t="s">
        <v>518</v>
      </c>
    </row>
    <row r="263" spans="1:12" ht="18.75" customHeight="1">
      <c r="H263" s="1049" t="s">
        <v>419</v>
      </c>
      <c r="I263" s="1049"/>
      <c r="J263" s="1049"/>
    </row>
    <row r="264" spans="1:12" ht="18.75" customHeight="1">
      <c r="H264" s="1048" t="s">
        <v>494</v>
      </c>
      <c r="I264" s="1048"/>
      <c r="J264" s="1048"/>
    </row>
    <row r="265" spans="1:12">
      <c r="G265" s="115" t="s">
        <v>501</v>
      </c>
      <c r="H265" s="1047" t="s">
        <v>421</v>
      </c>
      <c r="I265" s="1047"/>
      <c r="J265" s="1047"/>
    </row>
    <row r="266" spans="1:12">
      <c r="G266" s="115" t="s">
        <v>502</v>
      </c>
      <c r="H266" s="1047" t="s">
        <v>420</v>
      </c>
      <c r="I266" s="1047"/>
      <c r="J266" s="1047"/>
    </row>
  </sheetData>
  <sheetProtection algorithmName="SHA-512" hashValue="70IewlQQxtsbfopsr6T9V96gkg1E5mSscp7h9eoX50NrfC3yAbwuujLscq1fAt5dsAI2JPGbupSW+mCcgJq/9g==" saltValue="BWV192REJBPpsFkXNAyhBg==" spinCount="100000" sheet="1" objects="1" scenarios="1"/>
  <mergeCells count="231">
    <mergeCell ref="A239:I239"/>
    <mergeCell ref="A25:A57"/>
    <mergeCell ref="B245:J245"/>
    <mergeCell ref="E237:J237"/>
    <mergeCell ref="B177:C179"/>
    <mergeCell ref="A211:A231"/>
    <mergeCell ref="A1:D1"/>
    <mergeCell ref="H265:J265"/>
    <mergeCell ref="H266:J266"/>
    <mergeCell ref="H264:J264"/>
    <mergeCell ref="H263:J263"/>
    <mergeCell ref="E236:J236"/>
    <mergeCell ref="E235:J235"/>
    <mergeCell ref="E234:J234"/>
    <mergeCell ref="B248:D248"/>
    <mergeCell ref="E248:F248"/>
    <mergeCell ref="G248:J248"/>
    <mergeCell ref="E209:I209"/>
    <mergeCell ref="B205:C209"/>
    <mergeCell ref="A147:A209"/>
    <mergeCell ref="E221:G221"/>
    <mergeCell ref="E102:I102"/>
    <mergeCell ref="E111:I111"/>
    <mergeCell ref="E129:I129"/>
    <mergeCell ref="E73:G73"/>
    <mergeCell ref="E85:I85"/>
    <mergeCell ref="E91:I91"/>
    <mergeCell ref="E148:H148"/>
    <mergeCell ref="E115:J115"/>
    <mergeCell ref="E174:J174"/>
    <mergeCell ref="E208:F208"/>
    <mergeCell ref="E166:H166"/>
    <mergeCell ref="E168:F168"/>
    <mergeCell ref="E167:F167"/>
    <mergeCell ref="E173:I173"/>
    <mergeCell ref="E176:H176"/>
    <mergeCell ref="E207:F207"/>
    <mergeCell ref="E191:H191"/>
    <mergeCell ref="E196:F196"/>
    <mergeCell ref="E135:I135"/>
    <mergeCell ref="F178:G178"/>
    <mergeCell ref="F177:G177"/>
    <mergeCell ref="E179:I179"/>
    <mergeCell ref="E88:J88"/>
    <mergeCell ref="E145:G145"/>
    <mergeCell ref="E210:J210"/>
    <mergeCell ref="E203:F203"/>
    <mergeCell ref="E200:F200"/>
    <mergeCell ref="E201:J201"/>
    <mergeCell ref="D185:J185"/>
    <mergeCell ref="B180:C185"/>
    <mergeCell ref="C186:C189"/>
    <mergeCell ref="C190:C199"/>
    <mergeCell ref="E193:J193"/>
    <mergeCell ref="E202:J202"/>
    <mergeCell ref="E205:F205"/>
    <mergeCell ref="E206:F206"/>
    <mergeCell ref="E197:H197"/>
    <mergeCell ref="E184:F184"/>
    <mergeCell ref="E189:G189"/>
    <mergeCell ref="E204:H204"/>
    <mergeCell ref="E199:H199"/>
    <mergeCell ref="B222:C223"/>
    <mergeCell ref="B220:C221"/>
    <mergeCell ref="C202:D202"/>
    <mergeCell ref="B224:B231"/>
    <mergeCell ref="C225:D225"/>
    <mergeCell ref="C224:D224"/>
    <mergeCell ref="C226:C229"/>
    <mergeCell ref="C230:C231"/>
    <mergeCell ref="C211:C213"/>
    <mergeCell ref="C214:C216"/>
    <mergeCell ref="C217:C219"/>
    <mergeCell ref="A210:D210"/>
    <mergeCell ref="B203:C204"/>
    <mergeCell ref="B186:B202"/>
    <mergeCell ref="C200:C201"/>
    <mergeCell ref="B211:B219"/>
    <mergeCell ref="B170:C176"/>
    <mergeCell ref="E170:J170"/>
    <mergeCell ref="E169:J169"/>
    <mergeCell ref="B149:C151"/>
    <mergeCell ref="B152:C154"/>
    <mergeCell ref="B156:C157"/>
    <mergeCell ref="E149:F149"/>
    <mergeCell ref="E155:J155"/>
    <mergeCell ref="B158:C166"/>
    <mergeCell ref="B167:C169"/>
    <mergeCell ref="E154:I154"/>
    <mergeCell ref="E164:H164"/>
    <mergeCell ref="B130:C131"/>
    <mergeCell ref="B132:C137"/>
    <mergeCell ref="B116:C125"/>
    <mergeCell ref="B126:C129"/>
    <mergeCell ref="E125:J125"/>
    <mergeCell ref="E124:J124"/>
    <mergeCell ref="B155:D155"/>
    <mergeCell ref="A141:A146"/>
    <mergeCell ref="B146:D146"/>
    <mergeCell ref="B144:D144"/>
    <mergeCell ref="B143:D143"/>
    <mergeCell ref="B142:D142"/>
    <mergeCell ref="B141:D141"/>
    <mergeCell ref="E146:G146"/>
    <mergeCell ref="E137:H137"/>
    <mergeCell ref="A116:A140"/>
    <mergeCell ref="B138:C140"/>
    <mergeCell ref="E134:F134"/>
    <mergeCell ref="B145:D145"/>
    <mergeCell ref="E131:I131"/>
    <mergeCell ref="E18:J18"/>
    <mergeCell ref="E19:J19"/>
    <mergeCell ref="B19:D19"/>
    <mergeCell ref="B20:D20"/>
    <mergeCell ref="C73:C75"/>
    <mergeCell ref="C64:C66"/>
    <mergeCell ref="C67:C69"/>
    <mergeCell ref="A7:A24"/>
    <mergeCell ref="B58:C60"/>
    <mergeCell ref="E8:J8"/>
    <mergeCell ref="E7:J7"/>
    <mergeCell ref="E9:J9"/>
    <mergeCell ref="E10:J10"/>
    <mergeCell ref="B25:D25"/>
    <mergeCell ref="B21:D21"/>
    <mergeCell ref="A58:A103"/>
    <mergeCell ref="B22:C24"/>
    <mergeCell ref="B12:C15"/>
    <mergeCell ref="C79:C81"/>
    <mergeCell ref="E15:J15"/>
    <mergeCell ref="E48:H48"/>
    <mergeCell ref="E58:F58"/>
    <mergeCell ref="E57:F57"/>
    <mergeCell ref="E49:F49"/>
    <mergeCell ref="E50:F50"/>
    <mergeCell ref="E60:F60"/>
    <mergeCell ref="E31:J31"/>
    <mergeCell ref="E32:J32"/>
    <mergeCell ref="E33:J33"/>
    <mergeCell ref="E25:J25"/>
    <mergeCell ref="E26:J26"/>
    <mergeCell ref="E27:J27"/>
    <mergeCell ref="E51:I51"/>
    <mergeCell ref="E53:G53"/>
    <mergeCell ref="B8:D8"/>
    <mergeCell ref="B7:D7"/>
    <mergeCell ref="B9:D9"/>
    <mergeCell ref="B10:D10"/>
    <mergeCell ref="B18:D18"/>
    <mergeCell ref="B54:C57"/>
    <mergeCell ref="B33:D33"/>
    <mergeCell ref="B11:D11"/>
    <mergeCell ref="B52:C53"/>
    <mergeCell ref="B49:C51"/>
    <mergeCell ref="B47:C48"/>
    <mergeCell ref="B27:C32"/>
    <mergeCell ref="B26:D26"/>
    <mergeCell ref="B16:D16"/>
    <mergeCell ref="B17:D17"/>
    <mergeCell ref="E14:H14"/>
    <mergeCell ref="E30:H30"/>
    <mergeCell ref="E35:G35"/>
    <mergeCell ref="E37:F37"/>
    <mergeCell ref="E40:G40"/>
    <mergeCell ref="E46:I46"/>
    <mergeCell ref="B82:C85"/>
    <mergeCell ref="C76:C78"/>
    <mergeCell ref="E59:I59"/>
    <mergeCell ref="E64:G64"/>
    <mergeCell ref="E67:G67"/>
    <mergeCell ref="B64:B81"/>
    <mergeCell ref="B34:C35"/>
    <mergeCell ref="B36:C38"/>
    <mergeCell ref="B39:C40"/>
    <mergeCell ref="B41:C43"/>
    <mergeCell ref="B44:C46"/>
    <mergeCell ref="E16:J16"/>
    <mergeCell ref="E17:J17"/>
    <mergeCell ref="E63:J63"/>
    <mergeCell ref="B61:C63"/>
    <mergeCell ref="E56:F56"/>
    <mergeCell ref="E54:F54"/>
    <mergeCell ref="E39:F39"/>
    <mergeCell ref="B256:J256"/>
    <mergeCell ref="A5:D5"/>
    <mergeCell ref="E5:J5"/>
    <mergeCell ref="B148:D148"/>
    <mergeCell ref="B147:D147"/>
    <mergeCell ref="B250:D250"/>
    <mergeCell ref="B249:D249"/>
    <mergeCell ref="B247:D247"/>
    <mergeCell ref="E251:J251"/>
    <mergeCell ref="E250:J250"/>
    <mergeCell ref="E249:J249"/>
    <mergeCell ref="D233:J233"/>
    <mergeCell ref="A233:C237"/>
    <mergeCell ref="B251:D251"/>
    <mergeCell ref="B101:C103"/>
    <mergeCell ref="E101:F101"/>
    <mergeCell ref="E103:F103"/>
    <mergeCell ref="B94:C95"/>
    <mergeCell ref="B96:C100"/>
    <mergeCell ref="E93:J93"/>
    <mergeCell ref="E92:J92"/>
    <mergeCell ref="B92:D92"/>
    <mergeCell ref="B86:C87"/>
    <mergeCell ref="B88:D88"/>
    <mergeCell ref="L104:L110"/>
    <mergeCell ref="L112:L115"/>
    <mergeCell ref="K86:K87"/>
    <mergeCell ref="K61:K63"/>
    <mergeCell ref="K64:K81"/>
    <mergeCell ref="K104:K110"/>
    <mergeCell ref="K112:K115"/>
    <mergeCell ref="B89:C91"/>
    <mergeCell ref="E89:F89"/>
    <mergeCell ref="E95:G95"/>
    <mergeCell ref="E97:G97"/>
    <mergeCell ref="E98:I98"/>
    <mergeCell ref="E99:I99"/>
    <mergeCell ref="E100:I100"/>
    <mergeCell ref="B93:D93"/>
    <mergeCell ref="L61:L63"/>
    <mergeCell ref="L64:L81"/>
    <mergeCell ref="L86:L87"/>
    <mergeCell ref="C70:C72"/>
    <mergeCell ref="E70:G70"/>
    <mergeCell ref="A104:C111"/>
    <mergeCell ref="A112:C115"/>
    <mergeCell ref="E76:G76"/>
    <mergeCell ref="E79:G79"/>
  </mergeCells>
  <phoneticPr fontId="2"/>
  <conditionalFormatting sqref="E11:E14">
    <cfRule type="expression" dxfId="109" priority="24">
      <formula>E11=""</formula>
    </cfRule>
  </conditionalFormatting>
  <conditionalFormatting sqref="E16">
    <cfRule type="expression" dxfId="108" priority="23">
      <formula>E16=""</formula>
    </cfRule>
  </conditionalFormatting>
  <conditionalFormatting sqref="E20:E24">
    <cfRule type="expression" dxfId="107" priority="125">
      <formula>E20=""</formula>
    </cfRule>
  </conditionalFormatting>
  <conditionalFormatting sqref="E28">
    <cfRule type="expression" dxfId="106" priority="22">
      <formula>AND(E27="",E28="",E32="")</formula>
    </cfRule>
  </conditionalFormatting>
  <conditionalFormatting sqref="E29">
    <cfRule type="expression" dxfId="105" priority="21">
      <formula>AND(E27="",E29="",E32="")</formula>
    </cfRule>
  </conditionalFormatting>
  <conditionalFormatting sqref="E30">
    <cfRule type="expression" dxfId="104" priority="20">
      <formula>AND(E27="",E30="",E32="")</formula>
    </cfRule>
  </conditionalFormatting>
  <conditionalFormatting sqref="E34">
    <cfRule type="expression" dxfId="103" priority="117">
      <formula>E34=""</formula>
    </cfRule>
  </conditionalFormatting>
  <conditionalFormatting sqref="E35 H35:J35 E221">
    <cfRule type="expression" dxfId="102" priority="116">
      <formula>AND(E34="有",E35="")</formula>
    </cfRule>
  </conditionalFormatting>
  <conditionalFormatting sqref="E36">
    <cfRule type="expression" dxfId="101" priority="115">
      <formula>E36=""</formula>
    </cfRule>
  </conditionalFormatting>
  <conditionalFormatting sqref="E37">
    <cfRule type="expression" dxfId="100" priority="114">
      <formula>AND(E36="正社員以外",E37="")</formula>
    </cfRule>
  </conditionalFormatting>
  <conditionalFormatting sqref="E38">
    <cfRule type="expression" dxfId="99" priority="19">
      <formula>AND(E36="正社員以外",E38="")</formula>
    </cfRule>
  </conditionalFormatting>
  <conditionalFormatting sqref="E40">
    <cfRule type="expression" dxfId="98" priority="113">
      <formula>AND(E39="派遣",E40="")</formula>
    </cfRule>
  </conditionalFormatting>
  <conditionalFormatting sqref="E41">
    <cfRule type="expression" dxfId="97" priority="112">
      <formula>E41=""</formula>
    </cfRule>
  </conditionalFormatting>
  <conditionalFormatting sqref="E42">
    <cfRule type="expression" dxfId="96" priority="111">
      <formula>AND(E41="有",E42="")</formula>
    </cfRule>
  </conditionalFormatting>
  <conditionalFormatting sqref="E43">
    <cfRule type="expression" dxfId="95" priority="110">
      <formula>AND(E41="有",E43="")</formula>
    </cfRule>
  </conditionalFormatting>
  <conditionalFormatting sqref="E44">
    <cfRule type="expression" dxfId="94" priority="104">
      <formula>E44=""</formula>
    </cfRule>
  </conditionalFormatting>
  <conditionalFormatting sqref="E45">
    <cfRule type="expression" dxfId="93" priority="109">
      <formula>AND(E44="有",E45="")</formula>
    </cfRule>
  </conditionalFormatting>
  <conditionalFormatting sqref="E46">
    <cfRule type="expression" dxfId="92" priority="108">
      <formula>AND(E44="有",E46="")</formula>
    </cfRule>
  </conditionalFormatting>
  <conditionalFormatting sqref="E47">
    <cfRule type="expression" dxfId="91" priority="102">
      <formula>E47=""</formula>
    </cfRule>
  </conditionalFormatting>
  <conditionalFormatting sqref="E48">
    <cfRule type="expression" dxfId="90" priority="107">
      <formula>AND(E47="有",E48="")</formula>
    </cfRule>
  </conditionalFormatting>
  <conditionalFormatting sqref="E50">
    <cfRule type="expression" dxfId="89" priority="105">
      <formula>AND(E49="可",E50="")</formula>
    </cfRule>
  </conditionalFormatting>
  <conditionalFormatting sqref="E51">
    <cfRule type="expression" dxfId="88" priority="106">
      <formula>AND(E49="有",E51="")</formula>
    </cfRule>
  </conditionalFormatting>
  <conditionalFormatting sqref="E52">
    <cfRule type="expression" dxfId="87" priority="101">
      <formula>E52=""</formula>
    </cfRule>
  </conditionalFormatting>
  <conditionalFormatting sqref="E53">
    <cfRule type="expression" dxfId="86" priority="100">
      <formula>AND(E52="有",E53="")</formula>
    </cfRule>
  </conditionalFormatting>
  <conditionalFormatting sqref="E55">
    <cfRule type="expression" dxfId="85" priority="98">
      <formula>AND(E54="有",E55="")</formula>
    </cfRule>
  </conditionalFormatting>
  <conditionalFormatting sqref="E59 J59">
    <cfRule type="expression" dxfId="84" priority="94">
      <formula>AND(E58="その他",E59="")</formula>
    </cfRule>
  </conditionalFormatting>
  <conditionalFormatting sqref="E82">
    <cfRule type="expression" dxfId="83" priority="87">
      <formula>E82=""</formula>
    </cfRule>
  </conditionalFormatting>
  <conditionalFormatting sqref="E83">
    <cfRule type="expression" dxfId="82" priority="86">
      <formula>AND(E82="有",E83="")</formula>
    </cfRule>
  </conditionalFormatting>
  <conditionalFormatting sqref="E90">
    <cfRule type="expression" dxfId="81" priority="83">
      <formula>AND(E89="有",E90="")</formula>
    </cfRule>
  </conditionalFormatting>
  <conditionalFormatting sqref="E92:E94">
    <cfRule type="expression" dxfId="80" priority="80">
      <formula>E92=""</formula>
    </cfRule>
  </conditionalFormatting>
  <conditionalFormatting sqref="E95">
    <cfRule type="expression" dxfId="79" priority="79">
      <formula>AND(E94="有",E95="")</formula>
    </cfRule>
  </conditionalFormatting>
  <conditionalFormatting sqref="E96">
    <cfRule type="expression" dxfId="78" priority="81">
      <formula>E96=""</formula>
    </cfRule>
  </conditionalFormatting>
  <conditionalFormatting sqref="E97">
    <cfRule type="expression" dxfId="77" priority="78">
      <formula>AND(E96="有",E97="")</formula>
    </cfRule>
  </conditionalFormatting>
  <conditionalFormatting sqref="E102">
    <cfRule type="expression" dxfId="76" priority="75">
      <formula>AND(E101="有",E102="")</formula>
    </cfRule>
  </conditionalFormatting>
  <conditionalFormatting sqref="E111 E160 E162 E164 E166 E184 E189 E191 E199">
    <cfRule type="expression" dxfId="75" priority="212">
      <formula>AND(Q110=TRUE,E111="")</formula>
    </cfRule>
  </conditionalFormatting>
  <conditionalFormatting sqref="E116:E117">
    <cfRule type="expression" dxfId="74" priority="73">
      <formula>E116=""</formula>
    </cfRule>
  </conditionalFormatting>
  <conditionalFormatting sqref="E126">
    <cfRule type="expression" dxfId="73" priority="72">
      <formula>E126=""</formula>
    </cfRule>
  </conditionalFormatting>
  <conditionalFormatting sqref="E127">
    <cfRule type="expression" dxfId="72" priority="70">
      <formula>AND(E126="有",E127="")</formula>
    </cfRule>
  </conditionalFormatting>
  <conditionalFormatting sqref="E128">
    <cfRule type="expression" dxfId="71" priority="71">
      <formula>E128=""</formula>
    </cfRule>
  </conditionalFormatting>
  <conditionalFormatting sqref="E133">
    <cfRule type="expression" dxfId="70" priority="67">
      <formula>E133=""</formula>
    </cfRule>
  </conditionalFormatting>
  <conditionalFormatting sqref="E138:E144">
    <cfRule type="expression" dxfId="69" priority="64">
      <formula>E138=""</formula>
    </cfRule>
  </conditionalFormatting>
  <conditionalFormatting sqref="E147:E148">
    <cfRule type="expression" dxfId="68" priority="62">
      <formula>E147=""</formula>
    </cfRule>
  </conditionalFormatting>
  <conditionalFormatting sqref="E150">
    <cfRule type="expression" dxfId="67" priority="60">
      <formula>AND(E149="有",E150="")</formula>
    </cfRule>
  </conditionalFormatting>
  <conditionalFormatting sqref="E151">
    <cfRule type="expression" dxfId="66" priority="59">
      <formula>AND(E149="有",E151="")</formula>
    </cfRule>
  </conditionalFormatting>
  <conditionalFormatting sqref="E152">
    <cfRule type="expression" dxfId="65" priority="58">
      <formula>E152=""</formula>
    </cfRule>
  </conditionalFormatting>
  <conditionalFormatting sqref="E153">
    <cfRule type="expression" dxfId="64" priority="57">
      <formula>AND(E152="有",E153="")</formula>
    </cfRule>
  </conditionalFormatting>
  <conditionalFormatting sqref="E154">
    <cfRule type="expression" dxfId="63" priority="56">
      <formula>AND(E152="有",E154="")</formula>
    </cfRule>
  </conditionalFormatting>
  <conditionalFormatting sqref="E156">
    <cfRule type="expression" dxfId="62" priority="55">
      <formula>E156=""</formula>
    </cfRule>
  </conditionalFormatting>
  <conditionalFormatting sqref="E157">
    <cfRule type="expression" dxfId="61" priority="54">
      <formula>AND(E156="可",E157="")</formula>
    </cfRule>
  </conditionalFormatting>
  <conditionalFormatting sqref="E171">
    <cfRule type="expression" dxfId="60" priority="49">
      <formula>AND(E170="",E171="")</formula>
    </cfRule>
  </conditionalFormatting>
  <conditionalFormatting sqref="E172">
    <cfRule type="expression" dxfId="59" priority="48">
      <formula>AND(E170="",E172="")</formula>
    </cfRule>
  </conditionalFormatting>
  <conditionalFormatting sqref="E173">
    <cfRule type="expression" dxfId="58" priority="47">
      <formula>AND(E170="",E173="")</formula>
    </cfRule>
  </conditionalFormatting>
  <conditionalFormatting sqref="E175">
    <cfRule type="expression" dxfId="57" priority="46">
      <formula>E175=""</formula>
    </cfRule>
  </conditionalFormatting>
  <conditionalFormatting sqref="E177">
    <cfRule type="expression" dxfId="56" priority="26">
      <formula>AND(E177="",Q158=TRUE)</formula>
    </cfRule>
  </conditionalFormatting>
  <conditionalFormatting sqref="E178">
    <cfRule type="expression" dxfId="55" priority="25">
      <formula>AND(E178="",OR(Q159=TRUE,Q161=TRUE))</formula>
    </cfRule>
  </conditionalFormatting>
  <conditionalFormatting sqref="E193">
    <cfRule type="expression" dxfId="54" priority="170">
      <formula>Q192=TRUE</formula>
    </cfRule>
  </conditionalFormatting>
  <conditionalFormatting sqref="E194">
    <cfRule type="expression" dxfId="53" priority="172">
      <formula>AND(Q192=TRUE,E193="",E194="")</formula>
    </cfRule>
  </conditionalFormatting>
  <conditionalFormatting sqref="E195">
    <cfRule type="expression" dxfId="52" priority="27">
      <formula>AND(E193="",E195="",Q192=TRUE)</formula>
    </cfRule>
  </conditionalFormatting>
  <conditionalFormatting sqref="E196">
    <cfRule type="expression" dxfId="51" priority="207">
      <formula>AND(Q192=TRUE,E193="",E196="")</formula>
    </cfRule>
  </conditionalFormatting>
  <conditionalFormatting sqref="E197">
    <cfRule type="expression" dxfId="50" priority="209">
      <formula>AND(Q192=TRUE,E193="",E197="")</formula>
    </cfRule>
  </conditionalFormatting>
  <conditionalFormatting sqref="E205:E208">
    <cfRule type="expression" dxfId="49" priority="34">
      <formula>E205=""</formula>
    </cfRule>
  </conditionalFormatting>
  <conditionalFormatting sqref="E211:E220">
    <cfRule type="expression" dxfId="48" priority="32">
      <formula>E211=""</formula>
    </cfRule>
  </conditionalFormatting>
  <conditionalFormatting sqref="E222:E231">
    <cfRule type="expression" dxfId="47" priority="30">
      <formula>E222=""</formula>
    </cfRule>
  </conditionalFormatting>
  <conditionalFormatting sqref="E247">
    <cfRule type="expression" dxfId="46" priority="6">
      <formula>E247=""</formula>
    </cfRule>
  </conditionalFormatting>
  <conditionalFormatting sqref="E39:F39">
    <cfRule type="expression" dxfId="45" priority="2">
      <formula>$E$39=""</formula>
    </cfRule>
  </conditionalFormatting>
  <conditionalFormatting sqref="E49:F49">
    <cfRule type="expression" dxfId="44" priority="103">
      <formula>E49=""</formula>
    </cfRule>
  </conditionalFormatting>
  <conditionalFormatting sqref="E54:F54">
    <cfRule type="expression" dxfId="43" priority="99">
      <formula>E54=""</formula>
    </cfRule>
  </conditionalFormatting>
  <conditionalFormatting sqref="E56:F56">
    <cfRule type="expression" dxfId="42" priority="97">
      <formula>AND(E54="有",E56="")</formula>
    </cfRule>
  </conditionalFormatting>
  <conditionalFormatting sqref="E57:F57">
    <cfRule type="expression" dxfId="41" priority="96">
      <formula>AND(E54="有",E57="")</formula>
    </cfRule>
  </conditionalFormatting>
  <conditionalFormatting sqref="E58:F58">
    <cfRule type="expression" dxfId="40" priority="95">
      <formula>E58=""</formula>
    </cfRule>
  </conditionalFormatting>
  <conditionalFormatting sqref="E60:F62">
    <cfRule type="expression" dxfId="39" priority="92">
      <formula>E60=""</formula>
    </cfRule>
  </conditionalFormatting>
  <conditionalFormatting sqref="E65:F65">
    <cfRule type="expression" dxfId="38" priority="91">
      <formula>AND(E64&lt;&gt;"",E65="")</formula>
    </cfRule>
  </conditionalFormatting>
  <conditionalFormatting sqref="E66:F66">
    <cfRule type="expression" dxfId="37" priority="90">
      <formula>AND(E64&lt;&gt;"",E66="")</formula>
    </cfRule>
  </conditionalFormatting>
  <conditionalFormatting sqref="E68:F68 E71:F71 E74:F74 E77:F77 E80:F80">
    <cfRule type="expression" dxfId="36" priority="14">
      <formula>AND(E67&lt;&gt;"",E68="")</formula>
    </cfRule>
  </conditionalFormatting>
  <conditionalFormatting sqref="E69:F69 E72:F72 E75:F75 E78:F78 E81:F81">
    <cfRule type="expression" dxfId="35" priority="13">
      <formula>AND(E67&lt;&gt;"",E69="")</formula>
    </cfRule>
  </conditionalFormatting>
  <conditionalFormatting sqref="E84:F84">
    <cfRule type="expression" dxfId="34" priority="85">
      <formula>AND(E82="有",E84="")</formula>
    </cfRule>
  </conditionalFormatting>
  <conditionalFormatting sqref="E89:F89">
    <cfRule type="expression" dxfId="33" priority="84">
      <formula>E89=""</formula>
    </cfRule>
  </conditionalFormatting>
  <conditionalFormatting sqref="E101:F101">
    <cfRule type="expression" dxfId="32" priority="77">
      <formula>E101=""</formula>
    </cfRule>
  </conditionalFormatting>
  <conditionalFormatting sqref="E103:F103">
    <cfRule type="expression" dxfId="31" priority="76">
      <formula>E103=""</formula>
    </cfRule>
  </conditionalFormatting>
  <conditionalFormatting sqref="E130:F130">
    <cfRule type="expression" dxfId="30" priority="69">
      <formula>E130=""</formula>
    </cfRule>
  </conditionalFormatting>
  <conditionalFormatting sqref="E132:F132">
    <cfRule type="expression" dxfId="29" priority="68">
      <formula>E132=""</formula>
    </cfRule>
  </conditionalFormatting>
  <conditionalFormatting sqref="E136:F136">
    <cfRule type="expression" dxfId="28" priority="66">
      <formula>E136=""</formula>
    </cfRule>
  </conditionalFormatting>
  <conditionalFormatting sqref="E149:F149">
    <cfRule type="expression" dxfId="27" priority="61">
      <formula>E149=""</formula>
    </cfRule>
  </conditionalFormatting>
  <conditionalFormatting sqref="E200:F200">
    <cfRule type="expression" dxfId="26" priority="36">
      <formula>E200=""</formula>
    </cfRule>
  </conditionalFormatting>
  <conditionalFormatting sqref="E203:F203">
    <cfRule type="expression" dxfId="25" priority="35">
      <formula>E203=""</formula>
    </cfRule>
  </conditionalFormatting>
  <conditionalFormatting sqref="E248:F248">
    <cfRule type="expression" dxfId="24" priority="5">
      <formula>AND(E247="希望する",E248="")</formula>
    </cfRule>
  </conditionalFormatting>
  <conditionalFormatting sqref="E137:H137">
    <cfRule type="expression" dxfId="23" priority="12">
      <formula>AND(E136&lt;&gt;"",E137="")</formula>
    </cfRule>
  </conditionalFormatting>
  <conditionalFormatting sqref="E7:J9">
    <cfRule type="expression" dxfId="22" priority="131">
      <formula>E7=""</formula>
    </cfRule>
  </conditionalFormatting>
  <conditionalFormatting sqref="E18:J19">
    <cfRule type="expression" dxfId="21" priority="126">
      <formula>E18=""</formula>
    </cfRule>
  </conditionalFormatting>
  <conditionalFormatting sqref="E25:J26">
    <cfRule type="expression" dxfId="20" priority="123">
      <formula>E25=""</formula>
    </cfRule>
  </conditionalFormatting>
  <conditionalFormatting sqref="E33:J33">
    <cfRule type="expression" dxfId="19" priority="118">
      <formula>E33=""</formula>
    </cfRule>
  </conditionalFormatting>
  <conditionalFormatting sqref="E249:J251">
    <cfRule type="expression" dxfId="18" priority="29">
      <formula>E249=""</formula>
    </cfRule>
  </conditionalFormatting>
  <conditionalFormatting sqref="F147">
    <cfRule type="expression" dxfId="17" priority="11">
      <formula>F147=""</formula>
    </cfRule>
  </conditionalFormatting>
  <conditionalFormatting sqref="F160 F162">
    <cfRule type="expression" dxfId="16" priority="74">
      <formula>AND(S159=TRUE,F160="")</formula>
    </cfRule>
  </conditionalFormatting>
  <conditionalFormatting sqref="F177">
    <cfRule type="expression" dxfId="15" priority="240">
      <formula>AND(F177="",S158=TRUE)</formula>
    </cfRule>
  </conditionalFormatting>
  <conditionalFormatting sqref="F178">
    <cfRule type="expression" dxfId="14" priority="242">
      <formula>AND(F178="",OR(S159=TRUE,S161=TRUE))</formula>
    </cfRule>
  </conditionalFormatting>
  <conditionalFormatting sqref="F193:I193">
    <cfRule type="expression" dxfId="13" priority="197">
      <formula>S192=TRUE</formula>
    </cfRule>
  </conditionalFormatting>
  <conditionalFormatting sqref="G196:I196">
    <cfRule type="expression" dxfId="12" priority="237">
      <formula>AND(T192=TRUE,G193="",G196="")</formula>
    </cfRule>
  </conditionalFormatting>
  <conditionalFormatting sqref="G206:I208">
    <cfRule type="expression" dxfId="11" priority="7">
      <formula>AND(T202=TRUE,G203="",G206="")</formula>
    </cfRule>
  </conditionalFormatting>
  <conditionalFormatting sqref="H40:J40">
    <cfRule type="expression" dxfId="10" priority="18">
      <formula>AND(H39="有",H40="")</formula>
    </cfRule>
  </conditionalFormatting>
  <conditionalFormatting sqref="H53:J53">
    <cfRule type="expression" dxfId="9" priority="17">
      <formula>AND(H52="有",H53="")</formula>
    </cfRule>
  </conditionalFormatting>
  <conditionalFormatting sqref="I197">
    <cfRule type="expression" dxfId="8" priority="238">
      <formula>AND(V192=TRUE,I193="",I197="")</formula>
    </cfRule>
  </conditionalFormatting>
  <conditionalFormatting sqref="I204">
    <cfRule type="expression" dxfId="7" priority="4">
      <formula>AND(V199=TRUE,I200="",I204="")</formula>
    </cfRule>
  </conditionalFormatting>
  <conditionalFormatting sqref="J111">
    <cfRule type="expression" dxfId="6" priority="158">
      <formula>AND(T110=TRUE,J111="")</formula>
    </cfRule>
  </conditionalFormatting>
  <conditionalFormatting sqref="J193">
    <cfRule type="expression" dxfId="5" priority="37">
      <formula>T192=TRUE</formula>
    </cfRule>
  </conditionalFormatting>
  <conditionalFormatting sqref="J196">
    <cfRule type="expression" dxfId="4" priority="174">
      <formula>AND(T192=TRUE,J193="",J196="")</formula>
    </cfRule>
  </conditionalFormatting>
  <conditionalFormatting sqref="J197">
    <cfRule type="expression" dxfId="3" priority="176">
      <formula>AND(T192=TRUE,J193="",J197="")</formula>
    </cfRule>
  </conditionalFormatting>
  <conditionalFormatting sqref="J204">
    <cfRule type="expression" dxfId="2" priority="3">
      <formula>AND(T199=TRUE,J200="",J204="")</formula>
    </cfRule>
  </conditionalFormatting>
  <conditionalFormatting sqref="J206:J208">
    <cfRule type="expression" dxfId="1" priority="9">
      <formula>AND(T202=TRUE,J203="",J206="")</formula>
    </cfRule>
  </conditionalFormatting>
  <conditionalFormatting sqref="J239">
    <cfRule type="expression" dxfId="0" priority="1">
      <formula>$J$239=""</formula>
    </cfRule>
  </conditionalFormatting>
  <dataValidations count="21">
    <dataValidation type="list" allowBlank="1" showInputMessage="1" showErrorMessage="1" sqref="E27 E170 E193" xr:uid="{3117EBC0-43DD-460D-8B41-3B068033DBE8}">
      <formula1>"事業所と同じ"</formula1>
    </dataValidation>
    <dataValidation type="list" allowBlank="1" showInputMessage="1" showErrorMessage="1" sqref="E34 E56:E57 E47 E200:F200 E52 E54 E41 E220 E60 E82 E89 E94 E96 E101 E126 E152 E128 E175 E149:F149 E44 E138:E144" xr:uid="{BF73BD00-4426-47DA-919F-AD43975B10D6}">
      <formula1>"有,無"</formula1>
    </dataValidation>
    <dataValidation type="list" allowBlank="1" showInputMessage="1" showErrorMessage="1" sqref="E36" xr:uid="{8AD6E276-51D3-490E-A456-9432BCBC550C}">
      <formula1>"正社員,正社員以外"</formula1>
    </dataValidation>
    <dataValidation type="list" allowBlank="1" showInputMessage="1" showErrorMessage="1" sqref="E38" xr:uid="{016AA274-4984-4A8E-8D17-2F25BCB472EE}">
      <formula1>INDIRECT($E$36)</formula1>
    </dataValidation>
    <dataValidation type="list" allowBlank="1" showInputMessage="1" showErrorMessage="1" sqref="E49 E156 E203:F203 J239" xr:uid="{A25A5650-F53E-4EBD-A196-4E7C0A81A203}">
      <formula1>"可,不可"</formula1>
    </dataValidation>
    <dataValidation type="whole" operator="greaterThanOrEqual" allowBlank="1" showInputMessage="1" showErrorMessage="1" prompt="西暦" sqref="E11" xr:uid="{C611EB15-A765-4A24-BF3B-4F542B46ACFA}">
      <formula1>0</formula1>
    </dataValidation>
    <dataValidation type="list" allowBlank="1" showInputMessage="1" showErrorMessage="1" sqref="E39" xr:uid="{EF91D2F0-A2A3-4064-A9C6-3A87ABD6B598}">
      <formula1>"派遣・請負ではない,派遣,請負"</formula1>
    </dataValidation>
    <dataValidation type="list" allowBlank="1" showInputMessage="1" showErrorMessage="1" sqref="E58" xr:uid="{A69EDC32-B3CD-4BCD-8EFA-A24462C2BE9E}">
      <formula1>"月給,日給,時給,その他"</formula1>
    </dataValidation>
    <dataValidation type="list" allowBlank="1" showInputMessage="1" showErrorMessage="1" sqref="E133:I133" xr:uid="{C04AA7F7-D152-4627-9C4A-473EA351B4B4}">
      <formula1>"有,無,その他"</formula1>
    </dataValidation>
    <dataValidation type="list" allowBlank="1" showInputMessage="1" showErrorMessage="1" sqref="E247" xr:uid="{24E61DC6-C3B8-4AA8-8C40-FE6482C6379A}">
      <formula1>"希望する,希望しない,まだわからない"</formula1>
    </dataValidation>
    <dataValidation type="whole" operator="lessThanOrEqual" allowBlank="1" showInputMessage="1" showErrorMessage="1" sqref="F157:I157" xr:uid="{9ACF6460-B230-4030-A467-DD9ED388FFC3}">
      <formula1>2021</formula1>
    </dataValidation>
    <dataValidation allowBlank="1" showInputMessage="1" showErrorMessage="1" prompt="ハイフン有" sqref="E12" xr:uid="{7F48EC13-4578-4A39-9716-CAF7B6E16A45}"/>
    <dataValidation type="list" allowBlank="1" showInputMessage="1" showErrorMessage="1" sqref="E103:F103" xr:uid="{9BB30EBC-2D4E-43D8-80B2-85A71FA18086}">
      <formula1>"加入,未加入"</formula1>
    </dataValidation>
    <dataValidation type="list" allowBlank="1" showInputMessage="1" showErrorMessage="1" sqref="E50:F50" xr:uid="{AFF8D9C9-5001-47E2-ABEF-60A4479C5994}">
      <formula1>INDIRECT($E$49)</formula1>
    </dataValidation>
    <dataValidation type="list" allowBlank="1" showInputMessage="1" showErrorMessage="1" sqref="E248:F248" xr:uid="{8B5F1BA9-72A9-4A05-9A97-A4117FA0D587}">
      <formula1>INDIRECT($E$247)</formula1>
    </dataValidation>
    <dataValidation type="decimal" allowBlank="1" showInputMessage="1" showErrorMessage="1" sqref="E222:E225" xr:uid="{81B8ED0A-7036-4D6D-A988-48709A828B0D}">
      <formula1>0</formula1>
      <formula2>365</formula2>
    </dataValidation>
    <dataValidation type="decimal" allowBlank="1" showInputMessage="1" showErrorMessage="1" sqref="E226:E231" xr:uid="{CC24F808-C2AE-409A-A76B-4B25D5252AA1}">
      <formula1>0</formula1>
      <formula2>1000</formula2>
    </dataValidation>
    <dataValidation type="whole" operator="lessThanOrEqual" allowBlank="1" showInputMessage="1" showErrorMessage="1" error="昨年度以下をご入力ください。" prompt="西暦でお願いします。" sqref="E157" xr:uid="{BF48BA8B-0D68-43B9-A714-268C8D0DCA6C}">
      <formula1>E3-1</formula1>
    </dataValidation>
    <dataValidation type="date" operator="greaterThanOrEqual" allowBlank="1" showInputMessage="1" showErrorMessage="1" sqref="E33:J33" xr:uid="{BDBE8409-F2E0-459A-B1DF-64CC0A26267B}">
      <formula1>DATE(E3+1,4,1)</formula1>
    </dataValidation>
    <dataValidation type="list" allowBlank="1" showInputMessage="1" showErrorMessage="1" sqref="E43" xr:uid="{9C862BE8-66C2-4285-B57E-6433B56EF358}">
      <formula1>"有,無,自動更新"</formula1>
    </dataValidation>
    <dataValidation type="whole" operator="greaterThanOrEqual" allowBlank="1" showInputMessage="1" showErrorMessage="1" sqref="E20:E24 E42 E45 E55" xr:uid="{E15861DD-3BD0-4D82-BB50-83E917D820DB}">
      <formula1>0</formula1>
    </dataValidation>
  </dataValidations>
  <pageMargins left="0.22" right="0.17" top="0.17" bottom="0.17" header="0.3" footer="0.1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2" r:id="rId4" name="Check Box 38">
              <controlPr defaultSize="0" autoFill="0" autoLine="0" autoPict="0">
                <anchor moveWithCells="1">
                  <from>
                    <xdr:col>4</xdr:col>
                    <xdr:colOff>323850</xdr:colOff>
                    <xdr:row>103</xdr:row>
                    <xdr:rowOff>28575</xdr:rowOff>
                  </from>
                  <to>
                    <xdr:col>4</xdr:col>
                    <xdr:colOff>590550</xdr:colOff>
                    <xdr:row>103</xdr:row>
                    <xdr:rowOff>209550</xdr:rowOff>
                  </to>
                </anchor>
              </controlPr>
            </control>
          </mc:Choice>
        </mc:AlternateContent>
        <mc:AlternateContent xmlns:mc="http://schemas.openxmlformats.org/markup-compatibility/2006">
          <mc:Choice Requires="x14">
            <control shapeId="1063" r:id="rId5" name="Check Box 39">
              <controlPr defaultSize="0" autoFill="0" autoLine="0" autoPict="0">
                <anchor moveWithCells="1">
                  <from>
                    <xdr:col>4</xdr:col>
                    <xdr:colOff>323850</xdr:colOff>
                    <xdr:row>104</xdr:row>
                    <xdr:rowOff>28575</xdr:rowOff>
                  </from>
                  <to>
                    <xdr:col>4</xdr:col>
                    <xdr:colOff>590550</xdr:colOff>
                    <xdr:row>104</xdr:row>
                    <xdr:rowOff>209550</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4</xdr:col>
                    <xdr:colOff>323850</xdr:colOff>
                    <xdr:row>105</xdr:row>
                    <xdr:rowOff>28575</xdr:rowOff>
                  </from>
                  <to>
                    <xdr:col>4</xdr:col>
                    <xdr:colOff>590550</xdr:colOff>
                    <xdr:row>105</xdr:row>
                    <xdr:rowOff>209550</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4</xdr:col>
                    <xdr:colOff>323850</xdr:colOff>
                    <xdr:row>106</xdr:row>
                    <xdr:rowOff>28575</xdr:rowOff>
                  </from>
                  <to>
                    <xdr:col>4</xdr:col>
                    <xdr:colOff>590550</xdr:colOff>
                    <xdr:row>106</xdr:row>
                    <xdr:rowOff>209550</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4</xdr:col>
                    <xdr:colOff>323850</xdr:colOff>
                    <xdr:row>107</xdr:row>
                    <xdr:rowOff>28575</xdr:rowOff>
                  </from>
                  <to>
                    <xdr:col>4</xdr:col>
                    <xdr:colOff>590550</xdr:colOff>
                    <xdr:row>107</xdr:row>
                    <xdr:rowOff>209550</xdr:rowOff>
                  </to>
                </anchor>
              </controlPr>
            </control>
          </mc:Choice>
        </mc:AlternateContent>
        <mc:AlternateContent xmlns:mc="http://schemas.openxmlformats.org/markup-compatibility/2006">
          <mc:Choice Requires="x14">
            <control shapeId="1067" r:id="rId9" name="Check Box 43">
              <controlPr defaultSize="0" autoFill="0" autoLine="0" autoPict="0">
                <anchor moveWithCells="1">
                  <from>
                    <xdr:col>4</xdr:col>
                    <xdr:colOff>323850</xdr:colOff>
                    <xdr:row>108</xdr:row>
                    <xdr:rowOff>28575</xdr:rowOff>
                  </from>
                  <to>
                    <xdr:col>4</xdr:col>
                    <xdr:colOff>590550</xdr:colOff>
                    <xdr:row>108</xdr:row>
                    <xdr:rowOff>209550</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4</xdr:col>
                    <xdr:colOff>323850</xdr:colOff>
                    <xdr:row>109</xdr:row>
                    <xdr:rowOff>28575</xdr:rowOff>
                  </from>
                  <to>
                    <xdr:col>4</xdr:col>
                    <xdr:colOff>590550</xdr:colOff>
                    <xdr:row>109</xdr:row>
                    <xdr:rowOff>209550</xdr:rowOff>
                  </to>
                </anchor>
              </controlPr>
            </control>
          </mc:Choice>
        </mc:AlternateContent>
        <mc:AlternateContent xmlns:mc="http://schemas.openxmlformats.org/markup-compatibility/2006">
          <mc:Choice Requires="x14">
            <control shapeId="1072" r:id="rId11" name="Check Box 48">
              <controlPr defaultSize="0" autoFill="0" autoLine="0" autoPict="0">
                <anchor moveWithCells="1">
                  <from>
                    <xdr:col>4</xdr:col>
                    <xdr:colOff>333375</xdr:colOff>
                    <xdr:row>111</xdr:row>
                    <xdr:rowOff>19050</xdr:rowOff>
                  </from>
                  <to>
                    <xdr:col>4</xdr:col>
                    <xdr:colOff>571500</xdr:colOff>
                    <xdr:row>112</xdr:row>
                    <xdr:rowOff>0</xdr:rowOff>
                  </to>
                </anchor>
              </controlPr>
            </control>
          </mc:Choice>
        </mc:AlternateContent>
        <mc:AlternateContent xmlns:mc="http://schemas.openxmlformats.org/markup-compatibility/2006">
          <mc:Choice Requires="x14">
            <control shapeId="1073" r:id="rId12" name="Check Box 49">
              <controlPr defaultSize="0" autoFill="0" autoLine="0" autoPict="0">
                <anchor moveWithCells="1">
                  <from>
                    <xdr:col>4</xdr:col>
                    <xdr:colOff>333375</xdr:colOff>
                    <xdr:row>112</xdr:row>
                    <xdr:rowOff>19050</xdr:rowOff>
                  </from>
                  <to>
                    <xdr:col>4</xdr:col>
                    <xdr:colOff>571500</xdr:colOff>
                    <xdr:row>113</xdr:row>
                    <xdr:rowOff>0</xdr:rowOff>
                  </to>
                </anchor>
              </controlPr>
            </control>
          </mc:Choice>
        </mc:AlternateContent>
        <mc:AlternateContent xmlns:mc="http://schemas.openxmlformats.org/markup-compatibility/2006">
          <mc:Choice Requires="x14">
            <control shapeId="1074" r:id="rId13" name="Check Box 50">
              <controlPr defaultSize="0" autoFill="0" autoLine="0" autoPict="0">
                <anchor moveWithCells="1">
                  <from>
                    <xdr:col>4</xdr:col>
                    <xdr:colOff>333375</xdr:colOff>
                    <xdr:row>113</xdr:row>
                    <xdr:rowOff>19050</xdr:rowOff>
                  </from>
                  <to>
                    <xdr:col>4</xdr:col>
                    <xdr:colOff>571500</xdr:colOff>
                    <xdr:row>114</xdr:row>
                    <xdr:rowOff>0</xdr:rowOff>
                  </to>
                </anchor>
              </controlPr>
            </control>
          </mc:Choice>
        </mc:AlternateContent>
        <mc:AlternateContent xmlns:mc="http://schemas.openxmlformats.org/markup-compatibility/2006">
          <mc:Choice Requires="x14">
            <control shapeId="1076" r:id="rId14" name="Check Box 52">
              <controlPr locked="0" defaultSize="0" autoFill="0" autoLine="0" autoPict="0">
                <anchor moveWithCells="1">
                  <from>
                    <xdr:col>4</xdr:col>
                    <xdr:colOff>180975</xdr:colOff>
                    <xdr:row>157</xdr:row>
                    <xdr:rowOff>28575</xdr:rowOff>
                  </from>
                  <to>
                    <xdr:col>4</xdr:col>
                    <xdr:colOff>676275</xdr:colOff>
                    <xdr:row>158</xdr:row>
                    <xdr:rowOff>0</xdr:rowOff>
                  </to>
                </anchor>
              </controlPr>
            </control>
          </mc:Choice>
        </mc:AlternateContent>
        <mc:AlternateContent xmlns:mc="http://schemas.openxmlformats.org/markup-compatibility/2006">
          <mc:Choice Requires="x14">
            <control shapeId="1077" r:id="rId15" name="Check Box 53">
              <controlPr locked="0" defaultSize="0" autoFill="0" autoLine="0" autoPict="0">
                <anchor moveWithCells="1">
                  <from>
                    <xdr:col>4</xdr:col>
                    <xdr:colOff>180975</xdr:colOff>
                    <xdr:row>158</xdr:row>
                    <xdr:rowOff>28575</xdr:rowOff>
                  </from>
                  <to>
                    <xdr:col>4</xdr:col>
                    <xdr:colOff>676275</xdr:colOff>
                    <xdr:row>159</xdr:row>
                    <xdr:rowOff>0</xdr:rowOff>
                  </to>
                </anchor>
              </controlPr>
            </control>
          </mc:Choice>
        </mc:AlternateContent>
        <mc:AlternateContent xmlns:mc="http://schemas.openxmlformats.org/markup-compatibility/2006">
          <mc:Choice Requires="x14">
            <control shapeId="1079" r:id="rId16" name="Check Box 55">
              <controlPr locked="0" defaultSize="0" autoFill="0" autoLine="0" autoPict="0">
                <anchor moveWithCells="1">
                  <from>
                    <xdr:col>4</xdr:col>
                    <xdr:colOff>180975</xdr:colOff>
                    <xdr:row>160</xdr:row>
                    <xdr:rowOff>28575</xdr:rowOff>
                  </from>
                  <to>
                    <xdr:col>4</xdr:col>
                    <xdr:colOff>676275</xdr:colOff>
                    <xdr:row>161</xdr:row>
                    <xdr:rowOff>0</xdr:rowOff>
                  </to>
                </anchor>
              </controlPr>
            </control>
          </mc:Choice>
        </mc:AlternateContent>
        <mc:AlternateContent xmlns:mc="http://schemas.openxmlformats.org/markup-compatibility/2006">
          <mc:Choice Requires="x14">
            <control shapeId="1081" r:id="rId17" name="Check Box 57">
              <controlPr locked="0" defaultSize="0" autoFill="0" autoLine="0" autoPict="0">
                <anchor moveWithCells="1">
                  <from>
                    <xdr:col>4</xdr:col>
                    <xdr:colOff>180975</xdr:colOff>
                    <xdr:row>162</xdr:row>
                    <xdr:rowOff>28575</xdr:rowOff>
                  </from>
                  <to>
                    <xdr:col>4</xdr:col>
                    <xdr:colOff>676275</xdr:colOff>
                    <xdr:row>163</xdr:row>
                    <xdr:rowOff>0</xdr:rowOff>
                  </to>
                </anchor>
              </controlPr>
            </control>
          </mc:Choice>
        </mc:AlternateContent>
        <mc:AlternateContent xmlns:mc="http://schemas.openxmlformats.org/markup-compatibility/2006">
          <mc:Choice Requires="x14">
            <control shapeId="1083" r:id="rId18" name="Check Box 59">
              <controlPr locked="0" defaultSize="0" autoFill="0" autoLine="0" autoPict="0">
                <anchor moveWithCells="1">
                  <from>
                    <xdr:col>4</xdr:col>
                    <xdr:colOff>180975</xdr:colOff>
                    <xdr:row>164</xdr:row>
                    <xdr:rowOff>28575</xdr:rowOff>
                  </from>
                  <to>
                    <xdr:col>4</xdr:col>
                    <xdr:colOff>676275</xdr:colOff>
                    <xdr:row>165</xdr:row>
                    <xdr:rowOff>0</xdr:rowOff>
                  </to>
                </anchor>
              </controlPr>
            </control>
          </mc:Choice>
        </mc:AlternateContent>
        <mc:AlternateContent xmlns:mc="http://schemas.openxmlformats.org/markup-compatibility/2006">
          <mc:Choice Requires="x14">
            <control shapeId="1089" r:id="rId19" name="Check Box 65">
              <controlPr locked="0" defaultSize="0" autoFill="0" autoLine="0" autoPict="0">
                <anchor moveWithCells="1">
                  <from>
                    <xdr:col>4</xdr:col>
                    <xdr:colOff>161925</xdr:colOff>
                    <xdr:row>180</xdr:row>
                    <xdr:rowOff>19050</xdr:rowOff>
                  </from>
                  <to>
                    <xdr:col>4</xdr:col>
                    <xdr:colOff>514350</xdr:colOff>
                    <xdr:row>180</xdr:row>
                    <xdr:rowOff>209550</xdr:rowOff>
                  </to>
                </anchor>
              </controlPr>
            </control>
          </mc:Choice>
        </mc:AlternateContent>
        <mc:AlternateContent xmlns:mc="http://schemas.openxmlformats.org/markup-compatibility/2006">
          <mc:Choice Requires="x14">
            <control shapeId="1090" r:id="rId20" name="Check Box 66">
              <controlPr locked="0" defaultSize="0" autoFill="0" autoLine="0" autoPict="0">
                <anchor moveWithCells="1">
                  <from>
                    <xdr:col>4</xdr:col>
                    <xdr:colOff>161925</xdr:colOff>
                    <xdr:row>179</xdr:row>
                    <xdr:rowOff>28575</xdr:rowOff>
                  </from>
                  <to>
                    <xdr:col>4</xdr:col>
                    <xdr:colOff>514350</xdr:colOff>
                    <xdr:row>180</xdr:row>
                    <xdr:rowOff>0</xdr:rowOff>
                  </to>
                </anchor>
              </controlPr>
            </control>
          </mc:Choice>
        </mc:AlternateContent>
        <mc:AlternateContent xmlns:mc="http://schemas.openxmlformats.org/markup-compatibility/2006">
          <mc:Choice Requires="x14">
            <control shapeId="1091" r:id="rId21" name="Check Box 67">
              <controlPr locked="0" defaultSize="0" autoFill="0" autoLine="0" autoPict="0">
                <anchor moveWithCells="1">
                  <from>
                    <xdr:col>4</xdr:col>
                    <xdr:colOff>161925</xdr:colOff>
                    <xdr:row>181</xdr:row>
                    <xdr:rowOff>28575</xdr:rowOff>
                  </from>
                  <to>
                    <xdr:col>4</xdr:col>
                    <xdr:colOff>514350</xdr:colOff>
                    <xdr:row>182</xdr:row>
                    <xdr:rowOff>0</xdr:rowOff>
                  </to>
                </anchor>
              </controlPr>
            </control>
          </mc:Choice>
        </mc:AlternateContent>
        <mc:AlternateContent xmlns:mc="http://schemas.openxmlformats.org/markup-compatibility/2006">
          <mc:Choice Requires="x14">
            <control shapeId="1092" r:id="rId22" name="Check Box 68">
              <controlPr locked="0" defaultSize="0" autoFill="0" autoLine="0" autoPict="0">
                <anchor moveWithCells="1">
                  <from>
                    <xdr:col>4</xdr:col>
                    <xdr:colOff>161925</xdr:colOff>
                    <xdr:row>182</xdr:row>
                    <xdr:rowOff>47625</xdr:rowOff>
                  </from>
                  <to>
                    <xdr:col>4</xdr:col>
                    <xdr:colOff>514350</xdr:colOff>
                    <xdr:row>183</xdr:row>
                    <xdr:rowOff>19050</xdr:rowOff>
                  </to>
                </anchor>
              </controlPr>
            </control>
          </mc:Choice>
        </mc:AlternateContent>
        <mc:AlternateContent xmlns:mc="http://schemas.openxmlformats.org/markup-compatibility/2006">
          <mc:Choice Requires="x14">
            <control shapeId="1094" r:id="rId23" name="Check Box 70">
              <controlPr locked="0" defaultSize="0" autoFill="0" autoLine="0" autoPict="0">
                <anchor moveWithCells="1">
                  <from>
                    <xdr:col>4</xdr:col>
                    <xdr:colOff>161925</xdr:colOff>
                    <xdr:row>185</xdr:row>
                    <xdr:rowOff>57150</xdr:rowOff>
                  </from>
                  <to>
                    <xdr:col>4</xdr:col>
                    <xdr:colOff>742950</xdr:colOff>
                    <xdr:row>185</xdr:row>
                    <xdr:rowOff>209550</xdr:rowOff>
                  </to>
                </anchor>
              </controlPr>
            </control>
          </mc:Choice>
        </mc:AlternateContent>
        <mc:AlternateContent xmlns:mc="http://schemas.openxmlformats.org/markup-compatibility/2006">
          <mc:Choice Requires="x14">
            <control shapeId="1098" r:id="rId24" name="Check Box 74">
              <controlPr locked="0" defaultSize="0" autoFill="0" autoLine="0" autoPict="0">
                <anchor moveWithCells="1">
                  <from>
                    <xdr:col>4</xdr:col>
                    <xdr:colOff>161925</xdr:colOff>
                    <xdr:row>186</xdr:row>
                    <xdr:rowOff>57150</xdr:rowOff>
                  </from>
                  <to>
                    <xdr:col>4</xdr:col>
                    <xdr:colOff>742950</xdr:colOff>
                    <xdr:row>186</xdr:row>
                    <xdr:rowOff>209550</xdr:rowOff>
                  </to>
                </anchor>
              </controlPr>
            </control>
          </mc:Choice>
        </mc:AlternateContent>
        <mc:AlternateContent xmlns:mc="http://schemas.openxmlformats.org/markup-compatibility/2006">
          <mc:Choice Requires="x14">
            <control shapeId="1099" r:id="rId25" name="Check Box 75">
              <controlPr locked="0" defaultSize="0" autoFill="0" autoLine="0" autoPict="0">
                <anchor moveWithCells="1">
                  <from>
                    <xdr:col>4</xdr:col>
                    <xdr:colOff>161925</xdr:colOff>
                    <xdr:row>187</xdr:row>
                    <xdr:rowOff>57150</xdr:rowOff>
                  </from>
                  <to>
                    <xdr:col>4</xdr:col>
                    <xdr:colOff>742950</xdr:colOff>
                    <xdr:row>187</xdr:row>
                    <xdr:rowOff>209550</xdr:rowOff>
                  </to>
                </anchor>
              </controlPr>
            </control>
          </mc:Choice>
        </mc:AlternateContent>
        <mc:AlternateContent xmlns:mc="http://schemas.openxmlformats.org/markup-compatibility/2006">
          <mc:Choice Requires="x14">
            <control shapeId="1103" r:id="rId26" name="Check Box 79">
              <controlPr locked="0" defaultSize="0" autoFill="0" autoLine="0" autoPict="0">
                <anchor moveWithCells="1">
                  <from>
                    <xdr:col>4</xdr:col>
                    <xdr:colOff>152400</xdr:colOff>
                    <xdr:row>189</xdr:row>
                    <xdr:rowOff>9525</xdr:rowOff>
                  </from>
                  <to>
                    <xdr:col>4</xdr:col>
                    <xdr:colOff>457200</xdr:colOff>
                    <xdr:row>190</xdr:row>
                    <xdr:rowOff>9525</xdr:rowOff>
                  </to>
                </anchor>
              </controlPr>
            </control>
          </mc:Choice>
        </mc:AlternateContent>
        <mc:AlternateContent xmlns:mc="http://schemas.openxmlformats.org/markup-compatibility/2006">
          <mc:Choice Requires="x14">
            <control shapeId="1104" r:id="rId27" name="Check Box 80">
              <controlPr locked="0" defaultSize="0" autoFill="0" autoLine="0" autoPict="0">
                <anchor moveWithCells="1">
                  <from>
                    <xdr:col>4</xdr:col>
                    <xdr:colOff>152400</xdr:colOff>
                    <xdr:row>191</xdr:row>
                    <xdr:rowOff>9525</xdr:rowOff>
                  </from>
                  <to>
                    <xdr:col>4</xdr:col>
                    <xdr:colOff>457200</xdr:colOff>
                    <xdr:row>192</xdr:row>
                    <xdr:rowOff>9525</xdr:rowOff>
                  </to>
                </anchor>
              </controlPr>
            </control>
          </mc:Choice>
        </mc:AlternateContent>
        <mc:AlternateContent xmlns:mc="http://schemas.openxmlformats.org/markup-compatibility/2006">
          <mc:Choice Requires="x14">
            <control shapeId="1105" r:id="rId28" name="Check Box 81">
              <controlPr locked="0" defaultSize="0" autoFill="0" autoLine="0" autoPict="0">
                <anchor moveWithCells="1">
                  <from>
                    <xdr:col>4</xdr:col>
                    <xdr:colOff>152400</xdr:colOff>
                    <xdr:row>197</xdr:row>
                    <xdr:rowOff>9525</xdr:rowOff>
                  </from>
                  <to>
                    <xdr:col>4</xdr:col>
                    <xdr:colOff>457200</xdr:colOff>
                    <xdr:row>198</xdr:row>
                    <xdr:rowOff>9525</xdr:rowOff>
                  </to>
                </anchor>
              </controlPr>
            </control>
          </mc:Choice>
        </mc:AlternateContent>
        <mc:AlternateContent xmlns:mc="http://schemas.openxmlformats.org/markup-compatibility/2006">
          <mc:Choice Requires="x14">
            <control shapeId="1140" r:id="rId29" name="Check Box 116">
              <controlPr locked="0" defaultSize="0" autoFill="0" autoLine="0" autoPict="0">
                <anchor moveWithCells="1">
                  <from>
                    <xdr:col>3</xdr:col>
                    <xdr:colOff>866775</xdr:colOff>
                    <xdr:row>233</xdr:row>
                    <xdr:rowOff>95250</xdr:rowOff>
                  </from>
                  <to>
                    <xdr:col>3</xdr:col>
                    <xdr:colOff>1104900</xdr:colOff>
                    <xdr:row>233</xdr:row>
                    <xdr:rowOff>266700</xdr:rowOff>
                  </to>
                </anchor>
              </controlPr>
            </control>
          </mc:Choice>
        </mc:AlternateContent>
        <mc:AlternateContent xmlns:mc="http://schemas.openxmlformats.org/markup-compatibility/2006">
          <mc:Choice Requires="x14">
            <control shapeId="1141" r:id="rId30" name="Check Box 117">
              <controlPr locked="0" defaultSize="0" autoFill="0" autoLine="0" autoPict="0">
                <anchor moveWithCells="1">
                  <from>
                    <xdr:col>3</xdr:col>
                    <xdr:colOff>866775</xdr:colOff>
                    <xdr:row>234</xdr:row>
                    <xdr:rowOff>57150</xdr:rowOff>
                  </from>
                  <to>
                    <xdr:col>3</xdr:col>
                    <xdr:colOff>1104900</xdr:colOff>
                    <xdr:row>234</xdr:row>
                    <xdr:rowOff>247650</xdr:rowOff>
                  </to>
                </anchor>
              </controlPr>
            </control>
          </mc:Choice>
        </mc:AlternateContent>
        <mc:AlternateContent xmlns:mc="http://schemas.openxmlformats.org/markup-compatibility/2006">
          <mc:Choice Requires="x14">
            <control shapeId="1142" r:id="rId31" name="Check Box 118">
              <controlPr locked="0" defaultSize="0" autoFill="0" autoLine="0" autoPict="0">
                <anchor moveWithCells="1">
                  <from>
                    <xdr:col>3</xdr:col>
                    <xdr:colOff>866775</xdr:colOff>
                    <xdr:row>235</xdr:row>
                    <xdr:rowOff>38100</xdr:rowOff>
                  </from>
                  <to>
                    <xdr:col>3</xdr:col>
                    <xdr:colOff>1104900</xdr:colOff>
                    <xdr:row>235</xdr:row>
                    <xdr:rowOff>209550</xdr:rowOff>
                  </to>
                </anchor>
              </controlPr>
            </control>
          </mc:Choice>
        </mc:AlternateContent>
      </controls>
    </mc:Choice>
  </mc:AlternateContent>
  <tableParts count="1">
    <tablePart r:id="rId3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225DC-8B30-4136-B470-10DF8DA0E69E}">
  <sheetPr codeName="Sheet2"/>
  <dimension ref="A1:AH137"/>
  <sheetViews>
    <sheetView showGridLines="0" topLeftCell="I1" zoomScaleNormal="100" zoomScaleSheetLayoutView="106" workbookViewId="0">
      <selection activeCell="M62" sqref="M62:Q62"/>
    </sheetView>
  </sheetViews>
  <sheetFormatPr defaultRowHeight="18.75"/>
  <cols>
    <col min="1" max="3" width="2.5" style="317" hidden="1" customWidth="1"/>
    <col min="4" max="8" width="2.5" style="94" hidden="1" customWidth="1"/>
    <col min="9" max="9" width="3" style="708" customWidth="1"/>
    <col min="10" max="10" width="3.375" style="708" customWidth="1"/>
    <col min="11" max="11" width="8.625" style="708" customWidth="1"/>
    <col min="12" max="17" width="12.75" style="510" customWidth="1"/>
    <col min="18" max="18" width="24.875" style="91" hidden="1" customWidth="1"/>
    <col min="19" max="27" width="4.625" style="96" hidden="1" customWidth="1"/>
    <col min="28" max="34" width="4.625" hidden="1" customWidth="1"/>
  </cols>
  <sheetData>
    <row r="1" spans="1:34" ht="22.5" customHeight="1" thickTop="1" thickBot="1">
      <c r="I1" s="1277" t="s">
        <v>441</v>
      </c>
      <c r="J1" s="1278"/>
      <c r="K1" s="1278"/>
      <c r="L1" s="1278"/>
      <c r="M1" s="1278"/>
      <c r="N1" s="1278"/>
      <c r="O1" s="1278"/>
      <c r="P1" s="1278"/>
      <c r="Q1" s="1279"/>
      <c r="S1" s="113" t="s">
        <v>495</v>
      </c>
      <c r="T1" s="113"/>
      <c r="U1" s="113"/>
      <c r="V1" s="113"/>
      <c r="W1" s="113"/>
      <c r="X1" s="113"/>
      <c r="Y1" s="113"/>
      <c r="Z1" s="113"/>
      <c r="AA1" s="113"/>
      <c r="AB1" s="114"/>
      <c r="AC1" s="114"/>
      <c r="AD1" s="114"/>
      <c r="AE1" s="114"/>
      <c r="AF1" s="114"/>
      <c r="AG1" s="114"/>
      <c r="AH1" s="114"/>
    </row>
    <row r="2" spans="1:34" ht="39.75" customHeight="1" thickTop="1">
      <c r="I2" s="502"/>
      <c r="J2" s="502"/>
      <c r="K2" s="502"/>
      <c r="L2" s="502"/>
      <c r="M2" s="502"/>
      <c r="N2" s="502"/>
      <c r="O2" s="502"/>
      <c r="P2" s="502"/>
      <c r="Q2" s="502"/>
      <c r="S2"/>
      <c r="T2"/>
      <c r="U2"/>
      <c r="V2"/>
      <c r="W2"/>
      <c r="X2"/>
      <c r="Y2"/>
      <c r="Z2"/>
      <c r="AA2"/>
    </row>
    <row r="3" spans="1:34" ht="18" customHeight="1">
      <c r="I3" s="503"/>
      <c r="J3" s="503"/>
      <c r="K3" s="503"/>
      <c r="L3" s="504"/>
      <c r="M3" s="504"/>
      <c r="N3" s="504"/>
      <c r="O3" s="504"/>
      <c r="P3" s="504"/>
      <c r="Q3" s="505" t="s">
        <v>419</v>
      </c>
      <c r="S3"/>
      <c r="T3"/>
      <c r="U3"/>
      <c r="V3"/>
      <c r="W3"/>
      <c r="X3"/>
      <c r="Y3"/>
      <c r="Z3"/>
      <c r="AA3"/>
    </row>
    <row r="4" spans="1:34" ht="18" customHeight="1">
      <c r="I4" s="1326">
        <f>求人票入力!E3</f>
        <v>2026</v>
      </c>
      <c r="J4" s="1326"/>
      <c r="K4" s="1326"/>
      <c r="L4" s="504"/>
      <c r="M4" s="504"/>
      <c r="N4" s="504"/>
      <c r="O4" s="504"/>
      <c r="P4" s="504"/>
      <c r="Q4" s="506" t="s">
        <v>494</v>
      </c>
      <c r="S4"/>
      <c r="T4"/>
      <c r="U4"/>
      <c r="V4"/>
      <c r="W4"/>
      <c r="X4"/>
      <c r="Y4"/>
      <c r="Z4"/>
      <c r="AA4"/>
    </row>
    <row r="5" spans="1:34" ht="12" customHeight="1">
      <c r="I5" s="507"/>
      <c r="J5" s="507"/>
      <c r="K5" s="507"/>
      <c r="L5" s="504"/>
      <c r="M5" s="504"/>
      <c r="N5" s="504"/>
      <c r="O5" s="504"/>
      <c r="P5" s="504"/>
      <c r="Q5" s="508"/>
      <c r="S5"/>
      <c r="T5"/>
      <c r="U5"/>
      <c r="V5"/>
      <c r="W5"/>
      <c r="X5"/>
      <c r="Y5"/>
      <c r="Z5"/>
      <c r="AA5"/>
    </row>
    <row r="6" spans="1:34" ht="3.75" customHeight="1" thickBot="1">
      <c r="I6" s="509"/>
      <c r="J6" s="509"/>
      <c r="K6" s="509"/>
      <c r="S6"/>
      <c r="T6"/>
      <c r="U6"/>
      <c r="V6"/>
      <c r="W6"/>
      <c r="X6"/>
      <c r="Y6"/>
      <c r="Z6"/>
      <c r="AA6"/>
    </row>
    <row r="7" spans="1:34" ht="18" customHeight="1">
      <c r="A7" s="317">
        <v>1</v>
      </c>
      <c r="B7" s="317" t="s">
        <v>422</v>
      </c>
      <c r="C7" s="317" t="s">
        <v>422</v>
      </c>
      <c r="D7" s="94" t="s">
        <v>422</v>
      </c>
      <c r="E7" s="94" t="s">
        <v>422</v>
      </c>
      <c r="F7" s="94" t="s">
        <v>422</v>
      </c>
      <c r="G7" s="94" t="s">
        <v>422</v>
      </c>
      <c r="H7" s="94" t="s">
        <v>422</v>
      </c>
      <c r="I7" s="1225" t="s">
        <v>204</v>
      </c>
      <c r="J7" s="1228" t="s">
        <v>3</v>
      </c>
      <c r="K7" s="1229"/>
      <c r="L7" s="1188" t="str">
        <f ca="1">IF(OFFSET(取込データ!$A$5,0,$A7-1)="","",OFFSET(取込データ!$A$5,0,$A7-1))</f>
        <v/>
      </c>
      <c r="M7" s="1188"/>
      <c r="N7" s="1188"/>
      <c r="O7" s="1188"/>
      <c r="P7" s="1188"/>
      <c r="Q7" s="1189"/>
      <c r="S7"/>
      <c r="T7"/>
      <c r="U7"/>
      <c r="V7"/>
      <c r="W7"/>
      <c r="X7"/>
      <c r="Y7"/>
      <c r="Z7"/>
      <c r="AA7"/>
    </row>
    <row r="8" spans="1:34" ht="18" customHeight="1">
      <c r="A8" s="317">
        <v>2</v>
      </c>
      <c r="B8" s="317" t="s">
        <v>422</v>
      </c>
      <c r="C8" s="317" t="s">
        <v>422</v>
      </c>
      <c r="D8" s="94" t="s">
        <v>422</v>
      </c>
      <c r="E8" s="94" t="s">
        <v>422</v>
      </c>
      <c r="F8" s="94" t="s">
        <v>422</v>
      </c>
      <c r="G8" s="94" t="s">
        <v>422</v>
      </c>
      <c r="H8" s="94" t="s">
        <v>422</v>
      </c>
      <c r="I8" s="1226"/>
      <c r="J8" s="1230" t="s">
        <v>2</v>
      </c>
      <c r="K8" s="1231"/>
      <c r="L8" s="1147" t="str">
        <f ca="1">IF(OFFSET(取込データ!$A$5,0,$A8-1)="","",OFFSET(取込データ!$A$5,0,$A8-1))</f>
        <v/>
      </c>
      <c r="M8" s="1147"/>
      <c r="N8" s="1147"/>
      <c r="O8" s="1147"/>
      <c r="P8" s="1147"/>
      <c r="Q8" s="1148"/>
      <c r="S8"/>
      <c r="T8"/>
      <c r="U8"/>
      <c r="V8"/>
      <c r="W8"/>
      <c r="X8"/>
      <c r="Y8"/>
      <c r="Z8"/>
      <c r="AA8"/>
    </row>
    <row r="9" spans="1:34" ht="18" customHeight="1">
      <c r="A9" s="317">
        <v>3</v>
      </c>
      <c r="B9" s="317" t="s">
        <v>422</v>
      </c>
      <c r="C9" s="317" t="s">
        <v>422</v>
      </c>
      <c r="D9" s="94" t="s">
        <v>422</v>
      </c>
      <c r="E9" s="94" t="s">
        <v>422</v>
      </c>
      <c r="F9" s="94" t="s">
        <v>422</v>
      </c>
      <c r="G9" s="94" t="s">
        <v>422</v>
      </c>
      <c r="H9" s="94" t="s">
        <v>422</v>
      </c>
      <c r="I9" s="1226"/>
      <c r="J9" s="1232" t="s">
        <v>4</v>
      </c>
      <c r="K9" s="1233"/>
      <c r="L9" s="1190" t="str">
        <f ca="1">IF(OFFSET(取込データ!$A$5,0,$A9-1)="","",OFFSET(取込データ!$A$5,0,$A9-1))</f>
        <v/>
      </c>
      <c r="M9" s="1190"/>
      <c r="N9" s="1190"/>
      <c r="O9" s="1190"/>
      <c r="P9" s="1190"/>
      <c r="Q9" s="1191"/>
      <c r="S9"/>
      <c r="T9"/>
      <c r="U9"/>
      <c r="V9"/>
      <c r="W9"/>
      <c r="X9"/>
      <c r="Y9"/>
      <c r="Z9"/>
      <c r="AA9"/>
    </row>
    <row r="10" spans="1:34" ht="18" customHeight="1">
      <c r="A10" s="317">
        <v>4</v>
      </c>
      <c r="B10" s="317">
        <v>5</v>
      </c>
      <c r="C10" s="317" t="s">
        <v>422</v>
      </c>
      <c r="D10" s="94" t="s">
        <v>422</v>
      </c>
      <c r="E10" s="94" t="s">
        <v>422</v>
      </c>
      <c r="F10" s="94" t="s">
        <v>422</v>
      </c>
      <c r="G10" s="94" t="s">
        <v>422</v>
      </c>
      <c r="H10" s="94" t="s">
        <v>422</v>
      </c>
      <c r="I10" s="1226"/>
      <c r="J10" s="1232" t="s">
        <v>5</v>
      </c>
      <c r="K10" s="1233"/>
      <c r="L10" s="1194" t="str">
        <f ca="1">IF(OFFSET(取込データ!$A$5,0,$A10-1)="","",OFFSET(取込データ!$A$5,0,$A10-1))</f>
        <v/>
      </c>
      <c r="M10" s="1194"/>
      <c r="N10" s="1195"/>
      <c r="O10" s="511" t="s">
        <v>6</v>
      </c>
      <c r="P10" s="512" t="str">
        <f ca="1">IF(OFFSET(取込データ!$A$5,0,$B10-1)="","",OFFSET(取込データ!$A$5,0,$B10-1))</f>
        <v/>
      </c>
      <c r="Q10" s="513"/>
      <c r="S10"/>
      <c r="T10"/>
      <c r="U10"/>
      <c r="V10"/>
      <c r="W10"/>
      <c r="X10"/>
      <c r="Y10"/>
      <c r="Z10"/>
      <c r="AA10"/>
    </row>
    <row r="11" spans="1:34" ht="18" customHeight="1">
      <c r="A11" s="317">
        <v>6</v>
      </c>
      <c r="B11" s="317">
        <v>7</v>
      </c>
      <c r="C11" s="317">
        <v>8</v>
      </c>
      <c r="D11" s="94" t="s">
        <v>422</v>
      </c>
      <c r="E11" s="94" t="s">
        <v>422</v>
      </c>
      <c r="F11" s="94" t="s">
        <v>422</v>
      </c>
      <c r="G11" s="94" t="s">
        <v>422</v>
      </c>
      <c r="H11" s="94" t="s">
        <v>422</v>
      </c>
      <c r="I11" s="1226"/>
      <c r="J11" s="1234" t="s">
        <v>446</v>
      </c>
      <c r="K11" s="1235"/>
      <c r="L11" s="514" t="str">
        <f ca="1">IF(OFFSET(取込データ!$A$5,0,$A11-1)="","","〒"&amp;OFFSET(取込データ!$A$5,0,$A11-1))</f>
        <v/>
      </c>
      <c r="M11" s="515" t="str">
        <f ca="1">IF(OFFSET(取込データ!$A$5,0,$B11-1)="","",OFFSET(取込データ!$A$5,0,$B11-1))</f>
        <v/>
      </c>
      <c r="N11" s="1186" t="str">
        <f ca="1">IF(OFFSET(取込データ!$A$5,0,$C11-1)="","",OFFSET(取込データ!$A$5,0,$C11-1))</f>
        <v/>
      </c>
      <c r="O11" s="1186"/>
      <c r="P11" s="1186"/>
      <c r="Q11" s="1187"/>
      <c r="S11"/>
      <c r="T11"/>
      <c r="U11"/>
      <c r="V11"/>
      <c r="W11"/>
      <c r="X11"/>
      <c r="Y11"/>
      <c r="Z11"/>
      <c r="AA11"/>
    </row>
    <row r="12" spans="1:34" ht="18" customHeight="1">
      <c r="A12" s="317">
        <v>9</v>
      </c>
      <c r="B12" s="317" t="s">
        <v>422</v>
      </c>
      <c r="C12" s="317" t="s">
        <v>422</v>
      </c>
      <c r="D12" s="94" t="s">
        <v>422</v>
      </c>
      <c r="E12" s="94" t="s">
        <v>422</v>
      </c>
      <c r="F12" s="94" t="s">
        <v>422</v>
      </c>
      <c r="G12" s="94" t="s">
        <v>422</v>
      </c>
      <c r="H12" s="94" t="s">
        <v>422</v>
      </c>
      <c r="I12" s="1226"/>
      <c r="J12" s="1236"/>
      <c r="K12" s="1237"/>
      <c r="L12" s="1126" t="str">
        <f ca="1">IF(OFFSET(取込データ!$A$5,0,$A12-1)="","",OFFSET(取込データ!$A$5,0,$A12-1))</f>
        <v/>
      </c>
      <c r="M12" s="1126"/>
      <c r="N12" s="1126"/>
      <c r="O12" s="1126"/>
      <c r="P12" s="1126"/>
      <c r="Q12" s="1127"/>
      <c r="S12"/>
      <c r="T12"/>
      <c r="U12"/>
      <c r="V12"/>
      <c r="W12"/>
      <c r="X12"/>
      <c r="Y12"/>
      <c r="Z12"/>
      <c r="AA12"/>
    </row>
    <row r="13" spans="1:34" ht="18" customHeight="1">
      <c r="A13" s="317">
        <v>10</v>
      </c>
      <c r="B13" s="317" t="s">
        <v>422</v>
      </c>
      <c r="C13" s="317" t="s">
        <v>422</v>
      </c>
      <c r="D13" s="94" t="s">
        <v>422</v>
      </c>
      <c r="E13" s="94" t="s">
        <v>422</v>
      </c>
      <c r="F13" s="94" t="s">
        <v>422</v>
      </c>
      <c r="G13" s="94" t="s">
        <v>422</v>
      </c>
      <c r="H13" s="94" t="s">
        <v>422</v>
      </c>
      <c r="I13" s="1226"/>
      <c r="J13" s="1234" t="s">
        <v>497</v>
      </c>
      <c r="K13" s="1235"/>
      <c r="L13" s="1113" t="str">
        <f ca="1">IF(OFFSET(取込データ!$A$5,0,$A13-1)="","",OFFSET(取込データ!$A$5,0,$A13-1))</f>
        <v/>
      </c>
      <c r="M13" s="1113"/>
      <c r="N13" s="1113"/>
      <c r="O13" s="1113"/>
      <c r="P13" s="1113"/>
      <c r="Q13" s="1114"/>
      <c r="S13"/>
      <c r="T13"/>
      <c r="U13"/>
      <c r="V13"/>
      <c r="W13"/>
      <c r="X13"/>
      <c r="Y13"/>
      <c r="Z13"/>
      <c r="AA13"/>
    </row>
    <row r="14" spans="1:34" ht="18" customHeight="1">
      <c r="A14" s="317">
        <v>11</v>
      </c>
      <c r="B14" s="317" t="s">
        <v>422</v>
      </c>
      <c r="C14" s="317" t="s">
        <v>422</v>
      </c>
      <c r="D14" s="94" t="s">
        <v>422</v>
      </c>
      <c r="E14" s="94" t="s">
        <v>422</v>
      </c>
      <c r="F14" s="94" t="s">
        <v>422</v>
      </c>
      <c r="G14" s="94" t="s">
        <v>422</v>
      </c>
      <c r="H14" s="94" t="s">
        <v>422</v>
      </c>
      <c r="I14" s="1108"/>
      <c r="J14" s="1105" t="s">
        <v>16</v>
      </c>
      <c r="K14" s="1106"/>
      <c r="L14" s="1202" t="str">
        <f ca="1">IF(OFFSET(取込データ!$A$5,0,$A14-1)="","",OFFSET(取込データ!$A$5,0,$A14-1))</f>
        <v/>
      </c>
      <c r="M14" s="1202"/>
      <c r="N14" s="1202"/>
      <c r="O14" s="1202"/>
      <c r="P14" s="1202"/>
      <c r="Q14" s="1203"/>
      <c r="S14"/>
      <c r="T14"/>
      <c r="U14"/>
      <c r="V14"/>
      <c r="W14"/>
      <c r="X14"/>
      <c r="Y14"/>
      <c r="Z14"/>
      <c r="AA14"/>
    </row>
    <row r="15" spans="1:34" ht="18" customHeight="1">
      <c r="A15" s="317">
        <v>12</v>
      </c>
      <c r="B15" s="317" t="s">
        <v>422</v>
      </c>
      <c r="C15" s="317" t="s">
        <v>422</v>
      </c>
      <c r="D15" s="94" t="s">
        <v>422</v>
      </c>
      <c r="E15" s="94" t="s">
        <v>422</v>
      </c>
      <c r="F15" s="94" t="s">
        <v>422</v>
      </c>
      <c r="G15" s="94" t="s">
        <v>422</v>
      </c>
      <c r="H15" s="94" t="s">
        <v>422</v>
      </c>
      <c r="I15" s="1226"/>
      <c r="J15" s="1338" t="s">
        <v>17</v>
      </c>
      <c r="K15" s="1339"/>
      <c r="L15" s="1190" t="str">
        <f ca="1">IF(OFFSET(取込データ!$A$5,0,$A15-1)="","",OFFSET(取込データ!$A$5,0,$A15-1))</f>
        <v/>
      </c>
      <c r="M15" s="1190"/>
      <c r="N15" s="1190"/>
      <c r="O15" s="1190"/>
      <c r="P15" s="1190"/>
      <c r="Q15" s="1191"/>
      <c r="S15"/>
      <c r="T15"/>
      <c r="U15"/>
      <c r="V15"/>
      <c r="W15"/>
      <c r="X15"/>
      <c r="Y15"/>
      <c r="Z15"/>
      <c r="AA15"/>
    </row>
    <row r="16" spans="1:34" ht="51" customHeight="1">
      <c r="A16" s="317">
        <v>13</v>
      </c>
      <c r="B16" s="317" t="s">
        <v>422</v>
      </c>
      <c r="C16" s="317" t="s">
        <v>422</v>
      </c>
      <c r="D16" s="94" t="s">
        <v>422</v>
      </c>
      <c r="E16" s="94" t="s">
        <v>422</v>
      </c>
      <c r="F16" s="94" t="s">
        <v>422</v>
      </c>
      <c r="G16" s="94" t="s">
        <v>422</v>
      </c>
      <c r="H16" s="94" t="s">
        <v>422</v>
      </c>
      <c r="I16" s="1226"/>
      <c r="J16" s="1243" t="s">
        <v>18</v>
      </c>
      <c r="K16" s="1244"/>
      <c r="L16" s="1192" t="str">
        <f ca="1">IF(OFFSET(取込データ!$A$5,0,$A16-1)="","",OFFSET(取込データ!$A$5,0,$A16-1))</f>
        <v/>
      </c>
      <c r="M16" s="1192"/>
      <c r="N16" s="1192"/>
      <c r="O16" s="1192"/>
      <c r="P16" s="1192"/>
      <c r="Q16" s="1193"/>
      <c r="R16" s="92">
        <v>51</v>
      </c>
      <c r="S16"/>
      <c r="T16"/>
      <c r="U16"/>
      <c r="V16"/>
      <c r="W16"/>
      <c r="X16"/>
      <c r="Y16"/>
      <c r="Z16"/>
      <c r="AA16"/>
    </row>
    <row r="17" spans="1:27" ht="18" customHeight="1">
      <c r="A17" s="317">
        <v>14</v>
      </c>
      <c r="B17" s="317">
        <v>15</v>
      </c>
      <c r="C17" s="317" t="s">
        <v>422</v>
      </c>
      <c r="D17" s="94" t="s">
        <v>422</v>
      </c>
      <c r="E17" s="94" t="s">
        <v>422</v>
      </c>
      <c r="F17" s="94" t="s">
        <v>422</v>
      </c>
      <c r="G17" s="94" t="s">
        <v>422</v>
      </c>
      <c r="H17" s="94" t="s">
        <v>422</v>
      </c>
      <c r="I17" s="1226"/>
      <c r="J17" s="1230" t="s">
        <v>7</v>
      </c>
      <c r="K17" s="1231"/>
      <c r="L17" s="518" t="str">
        <f ca="1">IF(OFFSET(取込データ!$A$5,0,$A17-1)="","",OFFSET(取込データ!$A$5,0,$A17-1))</f>
        <v/>
      </c>
      <c r="M17" s="516" t="s">
        <v>219</v>
      </c>
      <c r="N17" s="519"/>
      <c r="O17" s="520" t="s">
        <v>8</v>
      </c>
      <c r="P17" s="521" t="str">
        <f ca="1">IF(OFFSET(取込データ!$A$5,0,$B17-1)="","",OFFSET(取込データ!$A$5,0,$B17-1))</f>
        <v/>
      </c>
      <c r="Q17" s="517" t="s">
        <v>219</v>
      </c>
      <c r="S17"/>
      <c r="T17"/>
      <c r="U17"/>
      <c r="V17"/>
      <c r="W17"/>
      <c r="X17"/>
      <c r="Y17"/>
      <c r="Z17"/>
      <c r="AA17"/>
    </row>
    <row r="18" spans="1:27" ht="18" customHeight="1" thickBot="1">
      <c r="A18" s="317">
        <v>16</v>
      </c>
      <c r="B18" s="317">
        <v>17</v>
      </c>
      <c r="C18" s="317">
        <v>18</v>
      </c>
      <c r="D18" s="94" t="s">
        <v>422</v>
      </c>
      <c r="E18" s="94" t="s">
        <v>422</v>
      </c>
      <c r="F18" s="94" t="s">
        <v>422</v>
      </c>
      <c r="G18" s="94" t="s">
        <v>422</v>
      </c>
      <c r="H18" s="94" t="s">
        <v>422</v>
      </c>
      <c r="I18" s="1227"/>
      <c r="J18" s="1340" t="s">
        <v>9</v>
      </c>
      <c r="K18" s="1341"/>
      <c r="L18" s="522" t="s">
        <v>214</v>
      </c>
      <c r="M18" s="523" t="str">
        <f ca="1">IF(OFFSET(取込データ!$A$5,0,$A18-1)="","",OFFSET(取込データ!$A$5,0,$A18-1))</f>
        <v/>
      </c>
      <c r="N18" s="524" t="s">
        <v>1</v>
      </c>
      <c r="O18" s="525" t="str">
        <f ca="1">IF(OFFSET(取込データ!$A$5,0,$B18-1)="","",OFFSET(取込データ!$A$5,0,$B18-1))</f>
        <v/>
      </c>
      <c r="P18" s="526" t="s">
        <v>447</v>
      </c>
      <c r="Q18" s="527" t="str">
        <f ca="1">IF(OFFSET(取込データ!$A$5,0,$C18-1)="","",OFFSET(取込データ!$A$5,0,$C18-1))</f>
        <v/>
      </c>
      <c r="S18"/>
      <c r="T18"/>
      <c r="U18"/>
      <c r="V18"/>
      <c r="W18"/>
      <c r="X18"/>
      <c r="Y18"/>
      <c r="Z18"/>
      <c r="AA18"/>
    </row>
    <row r="19" spans="1:27" ht="18" customHeight="1">
      <c r="A19" s="317">
        <v>19</v>
      </c>
      <c r="B19" s="317" t="s">
        <v>422</v>
      </c>
      <c r="C19" s="317" t="s">
        <v>422</v>
      </c>
      <c r="D19" s="94" t="s">
        <v>422</v>
      </c>
      <c r="E19" s="94" t="s">
        <v>422</v>
      </c>
      <c r="F19" s="94" t="s">
        <v>422</v>
      </c>
      <c r="G19" s="94" t="s">
        <v>422</v>
      </c>
      <c r="H19" s="94" t="s">
        <v>422</v>
      </c>
      <c r="I19" s="1225" t="s">
        <v>279</v>
      </c>
      <c r="J19" s="1246" t="s">
        <v>19</v>
      </c>
      <c r="K19" s="1247"/>
      <c r="L19" s="1199" t="str">
        <f ca="1">IF(OFFSET(取込データ!$A$5,0,$A19-1)="","",OFFSET(取込データ!$A$5,0,$A19-1))</f>
        <v/>
      </c>
      <c r="M19" s="1200"/>
      <c r="N19" s="1200"/>
      <c r="O19" s="1200"/>
      <c r="P19" s="1200"/>
      <c r="Q19" s="1201"/>
      <c r="S19"/>
      <c r="T19"/>
      <c r="U19"/>
      <c r="V19"/>
      <c r="W19"/>
      <c r="X19"/>
      <c r="Y19"/>
      <c r="Z19"/>
      <c r="AA19"/>
    </row>
    <row r="20" spans="1:27" ht="99.95" customHeight="1">
      <c r="A20" s="317">
        <v>20</v>
      </c>
      <c r="B20" s="317" t="s">
        <v>422</v>
      </c>
      <c r="C20" s="317" t="s">
        <v>422</v>
      </c>
      <c r="D20" s="94" t="s">
        <v>422</v>
      </c>
      <c r="E20" s="94" t="s">
        <v>422</v>
      </c>
      <c r="F20" s="94" t="s">
        <v>422</v>
      </c>
      <c r="G20" s="94" t="s">
        <v>422</v>
      </c>
      <c r="H20" s="94" t="s">
        <v>422</v>
      </c>
      <c r="I20" s="1226"/>
      <c r="J20" s="1105" t="s">
        <v>205</v>
      </c>
      <c r="K20" s="1248"/>
      <c r="L20" s="1196" t="str">
        <f ca="1">IF(OFFSET(取込データ!$A$5,0,$A20-1)="","",OFFSET(取込データ!$A$5,0,$A20-1))</f>
        <v/>
      </c>
      <c r="M20" s="1197"/>
      <c r="N20" s="1197"/>
      <c r="O20" s="1197"/>
      <c r="P20" s="1197"/>
      <c r="Q20" s="1198"/>
      <c r="R20" s="91" t="s">
        <v>468</v>
      </c>
      <c r="S20"/>
      <c r="T20"/>
      <c r="U20"/>
      <c r="V20"/>
      <c r="W20"/>
      <c r="X20"/>
      <c r="Y20"/>
      <c r="Z20"/>
      <c r="AA20"/>
    </row>
    <row r="21" spans="1:27" ht="18" customHeight="1">
      <c r="A21" s="317">
        <v>22</v>
      </c>
      <c r="B21" s="317">
        <v>23</v>
      </c>
      <c r="C21" s="317">
        <v>24</v>
      </c>
      <c r="D21" s="94" t="s">
        <v>422</v>
      </c>
      <c r="E21" s="94" t="s">
        <v>422</v>
      </c>
      <c r="F21" s="94" t="s">
        <v>422</v>
      </c>
      <c r="G21" s="94" t="s">
        <v>422</v>
      </c>
      <c r="H21" s="94" t="s">
        <v>422</v>
      </c>
      <c r="I21" s="1226"/>
      <c r="J21" s="1110" t="s">
        <v>215</v>
      </c>
      <c r="K21" s="1111"/>
      <c r="L21" s="529" t="str">
        <f ca="1">IF(OFFSET(取込データ!$A$5,0,$A21-1)="","","〒"&amp;OFFSET(取込データ!$A$5,0,$A21-1))</f>
        <v/>
      </c>
      <c r="M21" s="530" t="str">
        <f ca="1">IF(OFFSET(取込データ!$A$5,0,$B21-1)="","",OFFSET(取込データ!$A$5,0,$B21-1))</f>
        <v/>
      </c>
      <c r="N21" s="1204" t="str">
        <f ca="1">IF(OFFSET(取込データ!$A$5,0,$C21-1)="","",OFFSET(取込データ!$A$5,0,$C21-1))</f>
        <v/>
      </c>
      <c r="O21" s="1186"/>
      <c r="P21" s="1186"/>
      <c r="Q21" s="1187"/>
      <c r="S21"/>
      <c r="T21"/>
      <c r="U21"/>
      <c r="V21"/>
      <c r="W21"/>
      <c r="X21"/>
      <c r="Y21"/>
      <c r="Z21"/>
      <c r="AA21"/>
    </row>
    <row r="22" spans="1:27" ht="18" customHeight="1">
      <c r="A22" s="317">
        <v>25</v>
      </c>
      <c r="B22" s="317" t="s">
        <v>422</v>
      </c>
      <c r="C22" s="317" t="s">
        <v>422</v>
      </c>
      <c r="D22" s="94" t="s">
        <v>422</v>
      </c>
      <c r="E22" s="94" t="s">
        <v>422</v>
      </c>
      <c r="F22" s="94" t="s">
        <v>422</v>
      </c>
      <c r="G22" s="94" t="s">
        <v>422</v>
      </c>
      <c r="H22" s="94" t="s">
        <v>422</v>
      </c>
      <c r="I22" s="1226"/>
      <c r="J22" s="1236"/>
      <c r="K22" s="1332"/>
      <c r="L22" s="1125" t="str">
        <f ca="1">IF(OFFSET(取込データ!$A$5,0,$A22-1)="","",OFFSET(取込データ!$A$5,0,$A22-1))</f>
        <v/>
      </c>
      <c r="M22" s="1126"/>
      <c r="N22" s="1126"/>
      <c r="O22" s="1126"/>
      <c r="P22" s="1126"/>
      <c r="Q22" s="1127"/>
      <c r="S22"/>
      <c r="T22"/>
      <c r="U22"/>
      <c r="V22"/>
      <c r="W22"/>
      <c r="X22"/>
      <c r="Y22"/>
      <c r="Z22"/>
      <c r="AA22"/>
    </row>
    <row r="23" spans="1:27" ht="18" customHeight="1" thickBot="1">
      <c r="A23" s="317">
        <v>26</v>
      </c>
      <c r="B23" s="317" t="s">
        <v>422</v>
      </c>
      <c r="C23" s="317" t="s">
        <v>422</v>
      </c>
      <c r="D23" s="94" t="s">
        <v>422</v>
      </c>
      <c r="E23" s="94" t="s">
        <v>422</v>
      </c>
      <c r="F23" s="94" t="s">
        <v>422</v>
      </c>
      <c r="G23" s="94" t="s">
        <v>422</v>
      </c>
      <c r="H23" s="94" t="s">
        <v>422</v>
      </c>
      <c r="I23" s="1226"/>
      <c r="J23" s="1344"/>
      <c r="K23" s="1345"/>
      <c r="L23" s="531" t="s">
        <v>217</v>
      </c>
      <c r="M23" s="1342" t="str">
        <f ca="1">IF(OFFSET(取込データ!$A$5,0,$A23-1)="","",OFFSET(取込データ!$A$5,0,$A23-1))</f>
        <v/>
      </c>
      <c r="N23" s="1342"/>
      <c r="O23" s="1342"/>
      <c r="P23" s="1342"/>
      <c r="Q23" s="1343"/>
      <c r="S23"/>
      <c r="T23"/>
      <c r="U23"/>
      <c r="V23"/>
      <c r="W23"/>
      <c r="X23"/>
      <c r="Y23"/>
      <c r="Z23"/>
      <c r="AA23"/>
    </row>
    <row r="24" spans="1:27" ht="18" customHeight="1">
      <c r="A24" s="317">
        <v>27</v>
      </c>
      <c r="B24" s="317" t="s">
        <v>422</v>
      </c>
      <c r="C24" s="317" t="s">
        <v>422</v>
      </c>
      <c r="D24" s="94" t="s">
        <v>422</v>
      </c>
      <c r="E24" s="94" t="s">
        <v>422</v>
      </c>
      <c r="F24" s="94" t="s">
        <v>422</v>
      </c>
      <c r="G24" s="94" t="s">
        <v>422</v>
      </c>
      <c r="H24" s="94" t="s">
        <v>422</v>
      </c>
      <c r="I24" s="1226"/>
      <c r="J24" s="1238" t="s">
        <v>206</v>
      </c>
      <c r="K24" s="1239"/>
      <c r="L24" s="1253" t="str">
        <f ca="1">IF(OFFSET(取込データ!$A$5,0,$A24-1)="","",OFFSET(取込データ!$A$5,0,$A24-1))</f>
        <v/>
      </c>
      <c r="M24" s="1253"/>
      <c r="N24" s="1253"/>
      <c r="O24" s="1253"/>
      <c r="P24" s="1253"/>
      <c r="Q24" s="1254"/>
      <c r="S24"/>
      <c r="T24"/>
      <c r="U24"/>
      <c r="V24"/>
      <c r="W24"/>
      <c r="X24"/>
      <c r="Y24"/>
      <c r="Z24"/>
      <c r="AA24"/>
    </row>
    <row r="25" spans="1:27" ht="18" customHeight="1">
      <c r="A25" s="317">
        <v>28</v>
      </c>
      <c r="B25" s="317">
        <v>29</v>
      </c>
      <c r="C25" s="317" t="s">
        <v>422</v>
      </c>
      <c r="D25" s="94" t="s">
        <v>422</v>
      </c>
      <c r="E25" s="94" t="s">
        <v>422</v>
      </c>
      <c r="F25" s="94" t="s">
        <v>422</v>
      </c>
      <c r="G25" s="94" t="s">
        <v>422</v>
      </c>
      <c r="H25" s="94" t="s">
        <v>422</v>
      </c>
      <c r="I25" s="1226"/>
      <c r="J25" s="1209" t="s">
        <v>232</v>
      </c>
      <c r="K25" s="1210"/>
      <c r="L25" s="532" t="s">
        <v>207</v>
      </c>
      <c r="M25" s="533" t="str">
        <f ca="1">IF(OFFSET(取込データ!$A$5,0,$A25-1)="","",OFFSET(取込データ!$A$5,0,$A25-1))</f>
        <v/>
      </c>
      <c r="N25" s="534" t="s">
        <v>525</v>
      </c>
      <c r="O25" s="1215" t="str">
        <f ca="1">IF(OFFSET(取込データ!$A$5,0,$B25-1)="","",OFFSET(取込データ!$A$5,0,$B25-1))</f>
        <v/>
      </c>
      <c r="P25" s="1216"/>
      <c r="Q25" s="1217"/>
      <c r="S25"/>
      <c r="T25"/>
      <c r="U25"/>
      <c r="V25"/>
      <c r="W25"/>
      <c r="X25"/>
      <c r="Y25"/>
      <c r="Z25"/>
      <c r="AA25"/>
    </row>
    <row r="26" spans="1:27" ht="18" customHeight="1">
      <c r="A26" s="317">
        <v>30</v>
      </c>
      <c r="B26" s="317">
        <v>31</v>
      </c>
      <c r="C26" s="317" t="s">
        <v>422</v>
      </c>
      <c r="D26" s="94" t="s">
        <v>422</v>
      </c>
      <c r="E26" s="94" t="s">
        <v>422</v>
      </c>
      <c r="F26" s="94" t="s">
        <v>422</v>
      </c>
      <c r="G26" s="94" t="s">
        <v>422</v>
      </c>
      <c r="H26" s="94" t="s">
        <v>422</v>
      </c>
      <c r="I26" s="1226"/>
      <c r="J26" s="1089" t="s">
        <v>499</v>
      </c>
      <c r="K26" s="1090"/>
      <c r="L26" s="1073" t="s">
        <v>27</v>
      </c>
      <c r="M26" s="1270" t="str">
        <f ca="1">IF(OFFSET(取込データ!$A$5,0,$A26-1)="","",OFFSET(取込データ!$A$5,0,$A26-1))</f>
        <v/>
      </c>
      <c r="N26" s="1268" t="s">
        <v>28</v>
      </c>
      <c r="O26" s="1269"/>
      <c r="P26" s="1266" t="str">
        <f ca="1">IF(OFFSET(取込データ!$A$5,0,$B26-1)="","",OFFSET(取込データ!$A$5,0,$B26-1))</f>
        <v/>
      </c>
      <c r="Q26" s="1267"/>
      <c r="S26"/>
      <c r="T26"/>
      <c r="U26"/>
      <c r="V26"/>
      <c r="W26"/>
      <c r="X26"/>
      <c r="Y26"/>
      <c r="Z26"/>
      <c r="AA26"/>
    </row>
    <row r="27" spans="1:27" ht="18" customHeight="1">
      <c r="A27" s="317" t="s">
        <v>422</v>
      </c>
      <c r="B27" s="317">
        <v>32</v>
      </c>
      <c r="C27" s="317" t="s">
        <v>422</v>
      </c>
      <c r="D27" s="94" t="s">
        <v>422</v>
      </c>
      <c r="E27" s="94" t="s">
        <v>422</v>
      </c>
      <c r="F27" s="94" t="s">
        <v>422</v>
      </c>
      <c r="G27" s="94" t="s">
        <v>422</v>
      </c>
      <c r="H27" s="94" t="s">
        <v>422</v>
      </c>
      <c r="I27" s="1226"/>
      <c r="J27" s="1091"/>
      <c r="K27" s="1092"/>
      <c r="L27" s="1074"/>
      <c r="M27" s="1271"/>
      <c r="N27" s="1080" t="s">
        <v>475</v>
      </c>
      <c r="O27" s="1081"/>
      <c r="P27" s="1075" t="str">
        <f ca="1">IF(OFFSET(取込データ!$A$5,0,$B27-1)="","",OFFSET(取込データ!$A$5,0,$B27-1))</f>
        <v/>
      </c>
      <c r="Q27" s="1076"/>
      <c r="S27"/>
      <c r="T27"/>
      <c r="U27"/>
      <c r="V27"/>
      <c r="W27"/>
      <c r="X27"/>
      <c r="Y27"/>
      <c r="Z27"/>
      <c r="AA27"/>
    </row>
    <row r="28" spans="1:27" ht="18" customHeight="1">
      <c r="A28" s="317">
        <v>33</v>
      </c>
      <c r="B28" s="317">
        <v>34</v>
      </c>
      <c r="C28" s="317" t="s">
        <v>422</v>
      </c>
      <c r="D28" s="94" t="s">
        <v>422</v>
      </c>
      <c r="E28" s="94" t="s">
        <v>422</v>
      </c>
      <c r="F28" s="94" t="s">
        <v>422</v>
      </c>
      <c r="G28" s="94" t="s">
        <v>422</v>
      </c>
      <c r="H28" s="94" t="s">
        <v>422</v>
      </c>
      <c r="I28" s="1226"/>
      <c r="J28" s="1091" t="s">
        <v>30</v>
      </c>
      <c r="K28" s="1240"/>
      <c r="L28" s="1251" t="str">
        <f ca="1">IF(OFFSET(取込データ!$A$5,0,$A28-1)="","",OFFSET(取込データ!$A$5,0,$A28-1))</f>
        <v/>
      </c>
      <c r="M28" s="1252"/>
      <c r="N28" s="537" t="s">
        <v>31</v>
      </c>
      <c r="O28" s="1077" t="str">
        <f ca="1">IF(OFFSET(取込データ!$A$5,0,$B28-1)="","",OFFSET(取込データ!$A$5,0,$B28-1))</f>
        <v/>
      </c>
      <c r="P28" s="1078"/>
      <c r="Q28" s="1079"/>
      <c r="S28"/>
      <c r="T28"/>
      <c r="U28"/>
      <c r="V28"/>
      <c r="W28"/>
      <c r="X28"/>
      <c r="Y28"/>
      <c r="Z28"/>
      <c r="AA28"/>
    </row>
    <row r="29" spans="1:27" ht="18" customHeight="1">
      <c r="A29" s="317">
        <v>35</v>
      </c>
      <c r="B29" s="317">
        <v>36</v>
      </c>
      <c r="C29" s="317">
        <v>37</v>
      </c>
      <c r="D29" s="94" t="s">
        <v>422</v>
      </c>
      <c r="E29" s="94" t="s">
        <v>422</v>
      </c>
      <c r="F29" s="94" t="s">
        <v>422</v>
      </c>
      <c r="G29" s="94" t="s">
        <v>422</v>
      </c>
      <c r="H29" s="94" t="s">
        <v>422</v>
      </c>
      <c r="I29" s="1226"/>
      <c r="J29" s="1205" t="s">
        <v>498</v>
      </c>
      <c r="K29" s="1206"/>
      <c r="L29" s="538" t="s">
        <v>32</v>
      </c>
      <c r="M29" s="539" t="str">
        <f ca="1">IF(OFFSET(取込データ!$A$5,0,$A29-1)="","",OFFSET(取込データ!$A$5,0,$A29-1))</f>
        <v/>
      </c>
      <c r="N29" s="540" t="s">
        <v>33</v>
      </c>
      <c r="O29" s="541" t="str">
        <f ca="1">IF(OFFSET(取込データ!$A$5,0,$B29-1)="","",OFFSET(取込データ!$A$5,0,$B29-1))</f>
        <v/>
      </c>
      <c r="P29" s="540" t="s">
        <v>34</v>
      </c>
      <c r="Q29" s="542" t="str">
        <f ca="1">IF(OFFSET(取込データ!$A$5,0,$C29-1)="","",OFFSET(取込データ!$A$5,0,$C29-1))</f>
        <v/>
      </c>
      <c r="S29"/>
      <c r="T29"/>
      <c r="U29"/>
      <c r="V29"/>
      <c r="W29"/>
      <c r="X29"/>
      <c r="Y29"/>
      <c r="Z29"/>
      <c r="AA29"/>
    </row>
    <row r="30" spans="1:27" ht="18" customHeight="1">
      <c r="A30" s="317">
        <v>38</v>
      </c>
      <c r="B30" s="317">
        <v>39</v>
      </c>
      <c r="C30" s="317" t="s">
        <v>422</v>
      </c>
      <c r="D30" s="94" t="s">
        <v>422</v>
      </c>
      <c r="E30" s="94" t="s">
        <v>422</v>
      </c>
      <c r="F30" s="94" t="s">
        <v>422</v>
      </c>
      <c r="G30" s="94" t="s">
        <v>422</v>
      </c>
      <c r="H30" s="94" t="s">
        <v>422</v>
      </c>
      <c r="I30" s="1226"/>
      <c r="J30" s="1087" t="s">
        <v>500</v>
      </c>
      <c r="K30" s="1088"/>
      <c r="L30" s="543" t="s">
        <v>35</v>
      </c>
      <c r="M30" s="544" t="str">
        <f ca="1">IF(OFFSET(取込データ!$A$5,0,$A30-1)="","",OFFSET(取込データ!$A$5,0,$A30-1))</f>
        <v/>
      </c>
      <c r="N30" s="535" t="s">
        <v>36</v>
      </c>
      <c r="O30" s="1218" t="str">
        <f ca="1">IF(OFFSET(取込データ!$A$5,0,$B30-1)="","",OFFSET(取込データ!$A$5,0,$B30-1))</f>
        <v/>
      </c>
      <c r="P30" s="1219"/>
      <c r="Q30" s="1220"/>
      <c r="S30"/>
      <c r="T30"/>
      <c r="U30"/>
      <c r="V30"/>
      <c r="W30"/>
      <c r="X30"/>
      <c r="Y30"/>
      <c r="Z30"/>
      <c r="AA30"/>
    </row>
    <row r="31" spans="1:27" ht="18" customHeight="1">
      <c r="A31" s="317">
        <v>40</v>
      </c>
      <c r="B31" s="317" t="s">
        <v>422</v>
      </c>
      <c r="C31" s="317" t="s">
        <v>422</v>
      </c>
      <c r="D31" s="94" t="s">
        <v>422</v>
      </c>
      <c r="E31" s="94" t="s">
        <v>422</v>
      </c>
      <c r="F31" s="94" t="s">
        <v>422</v>
      </c>
      <c r="G31" s="94" t="s">
        <v>422</v>
      </c>
      <c r="H31" s="94" t="s">
        <v>422</v>
      </c>
      <c r="I31" s="1226"/>
      <c r="J31" s="1089"/>
      <c r="K31" s="1090"/>
      <c r="L31" s="545" t="s">
        <v>472</v>
      </c>
      <c r="M31" s="1145" t="str">
        <f ca="1">IF(OFFSET(取込データ!$A$5,0,$A31-1)="","",OFFSET(取込データ!$A$5,0,$A31-1))</f>
        <v/>
      </c>
      <c r="N31" s="1145"/>
      <c r="O31" s="1145"/>
      <c r="P31" s="1145"/>
      <c r="Q31" s="1146"/>
      <c r="S31"/>
      <c r="T31"/>
      <c r="U31"/>
      <c r="V31"/>
      <c r="W31"/>
      <c r="X31"/>
      <c r="Y31"/>
      <c r="Z31"/>
      <c r="AA31"/>
    </row>
    <row r="32" spans="1:27" ht="18" customHeight="1">
      <c r="A32" s="317">
        <v>41</v>
      </c>
      <c r="B32" s="317">
        <v>42</v>
      </c>
      <c r="C32" s="317" t="s">
        <v>422</v>
      </c>
      <c r="D32" s="94" t="s">
        <v>422</v>
      </c>
      <c r="E32" s="94" t="s">
        <v>422</v>
      </c>
      <c r="F32" s="94" t="s">
        <v>422</v>
      </c>
      <c r="G32" s="94" t="s">
        <v>422</v>
      </c>
      <c r="H32" s="94" t="s">
        <v>422</v>
      </c>
      <c r="I32" s="1226"/>
      <c r="J32" s="1205" t="s">
        <v>38</v>
      </c>
      <c r="K32" s="1206"/>
      <c r="L32" s="546" t="s">
        <v>471</v>
      </c>
      <c r="M32" s="528" t="str">
        <f ca="1">IF(OFFSET(取込データ!$A$5,0,$A32-1)="","",OFFSET(取込データ!$A$5,0,$A32-1))</f>
        <v/>
      </c>
      <c r="N32" s="1112" t="str">
        <f ca="1">IF(OFFSET(取込データ!$A$5,0,$B32-1)="","",OFFSET(取込データ!$A$5,0,$B32-1))</f>
        <v/>
      </c>
      <c r="O32" s="1113"/>
      <c r="P32" s="1113"/>
      <c r="Q32" s="1114"/>
      <c r="S32"/>
      <c r="T32"/>
      <c r="U32"/>
      <c r="V32"/>
      <c r="W32"/>
      <c r="X32"/>
      <c r="Y32"/>
      <c r="Z32"/>
      <c r="AA32"/>
    </row>
    <row r="33" spans="1:27" ht="18" customHeight="1">
      <c r="A33" s="317">
        <v>43</v>
      </c>
      <c r="B33" s="317" t="s">
        <v>422</v>
      </c>
      <c r="C33" s="317" t="s">
        <v>422</v>
      </c>
      <c r="D33" s="94" t="s">
        <v>422</v>
      </c>
      <c r="E33" s="94" t="s">
        <v>422</v>
      </c>
      <c r="F33" s="94" t="s">
        <v>422</v>
      </c>
      <c r="G33" s="94" t="s">
        <v>422</v>
      </c>
      <c r="H33" s="94" t="s">
        <v>422</v>
      </c>
      <c r="I33" s="1226"/>
      <c r="J33" s="1211" t="s">
        <v>450</v>
      </c>
      <c r="K33" s="1212"/>
      <c r="L33" s="547" t="s">
        <v>476</v>
      </c>
      <c r="M33" s="1182" t="str">
        <f ca="1">IF(OFFSET(取込データ!$A$5,0,$A33-1)="","",OFFSET(取込データ!$A$5,0,$A33-1))</f>
        <v/>
      </c>
      <c r="N33" s="1183"/>
      <c r="O33" s="535" t="s">
        <v>222</v>
      </c>
      <c r="P33" s="1184" t="str">
        <f ca="1">IF(OFFSET(取込データ!$A$5,0,$A34-1)="","",OFFSET(取込データ!$A$5,0,$A34-1))</f>
        <v/>
      </c>
      <c r="Q33" s="1185"/>
      <c r="S33"/>
      <c r="T33"/>
      <c r="U33"/>
      <c r="V33"/>
      <c r="W33"/>
      <c r="X33"/>
      <c r="Y33"/>
      <c r="Z33"/>
      <c r="AA33"/>
    </row>
    <row r="34" spans="1:27" ht="18" customHeight="1">
      <c r="A34" s="317">
        <v>44</v>
      </c>
      <c r="B34" s="317">
        <v>45</v>
      </c>
      <c r="C34" s="317" t="s">
        <v>422</v>
      </c>
      <c r="D34" s="94" t="s">
        <v>422</v>
      </c>
      <c r="E34" s="94" t="s">
        <v>422</v>
      </c>
      <c r="F34" s="94" t="s">
        <v>422</v>
      </c>
      <c r="G34" s="94" t="s">
        <v>422</v>
      </c>
      <c r="H34" s="94" t="s">
        <v>422</v>
      </c>
      <c r="I34" s="1226"/>
      <c r="J34" s="1213"/>
      <c r="K34" s="1214"/>
      <c r="L34" s="549" t="s">
        <v>42</v>
      </c>
      <c r="M34" s="1147" t="str">
        <f ca="1">IF(OFFSET(取込データ!$A$5,0,$B34-1)="","",OFFSET(取込データ!$A$5,0,$B34-1))</f>
        <v/>
      </c>
      <c r="N34" s="1147"/>
      <c r="O34" s="1147"/>
      <c r="P34" s="1147"/>
      <c r="Q34" s="1148"/>
      <c r="S34"/>
      <c r="T34"/>
      <c r="U34"/>
      <c r="V34"/>
      <c r="W34"/>
      <c r="X34"/>
      <c r="Y34"/>
      <c r="Z34"/>
      <c r="AA34"/>
    </row>
    <row r="35" spans="1:27" ht="18" customHeight="1">
      <c r="A35" s="317">
        <v>46</v>
      </c>
      <c r="B35" s="317">
        <v>47</v>
      </c>
      <c r="C35" s="317" t="s">
        <v>422</v>
      </c>
      <c r="D35" s="94" t="s">
        <v>422</v>
      </c>
      <c r="E35" s="94" t="s">
        <v>422</v>
      </c>
      <c r="F35" s="94" t="s">
        <v>422</v>
      </c>
      <c r="G35" s="94" t="s">
        <v>422</v>
      </c>
      <c r="H35" s="94" t="s">
        <v>422</v>
      </c>
      <c r="I35" s="1226"/>
      <c r="J35" s="1205" t="s">
        <v>473</v>
      </c>
      <c r="K35" s="1206"/>
      <c r="L35" s="550" t="s">
        <v>474</v>
      </c>
      <c r="M35" s="551" t="str">
        <f ca="1">IF(OFFSET(取込データ!$A$5,0,$A35-1)="","",OFFSET(取込データ!$A$5,0,$A35-1))</f>
        <v/>
      </c>
      <c r="N35" s="552" t="s">
        <v>44</v>
      </c>
      <c r="O35" s="1112" t="str">
        <f ca="1">IF(OFFSET(取込データ!$A$5,0,$B35-1)="","",OFFSET(取込データ!$A$5,0,$B35-1))</f>
        <v/>
      </c>
      <c r="P35" s="1113"/>
      <c r="Q35" s="1114"/>
      <c r="S35"/>
      <c r="T35"/>
      <c r="U35"/>
      <c r="V35"/>
      <c r="W35"/>
      <c r="X35"/>
      <c r="Y35"/>
      <c r="Z35"/>
      <c r="AA35"/>
    </row>
    <row r="36" spans="1:27" ht="18" customHeight="1">
      <c r="A36" s="317">
        <v>48</v>
      </c>
      <c r="B36" s="317">
        <v>49</v>
      </c>
      <c r="C36" s="317" t="s">
        <v>422</v>
      </c>
      <c r="D36" s="94" t="s">
        <v>422</v>
      </c>
      <c r="E36" s="94" t="s">
        <v>422</v>
      </c>
      <c r="F36" s="94" t="s">
        <v>422</v>
      </c>
      <c r="G36" s="94" t="s">
        <v>422</v>
      </c>
      <c r="H36" s="94" t="s">
        <v>422</v>
      </c>
      <c r="I36" s="1226"/>
      <c r="J36" s="1087" t="s">
        <v>453</v>
      </c>
      <c r="K36" s="1088"/>
      <c r="L36" s="553" t="s">
        <v>452</v>
      </c>
      <c r="M36" s="1275" t="str">
        <f ca="1">IF(OFFSET(取込データ!$A$5,0,$A36-1)="","",OFFSET(取込データ!$A$5,0,$A36-1))</f>
        <v/>
      </c>
      <c r="N36" s="1276"/>
      <c r="O36" s="554" t="s">
        <v>46</v>
      </c>
      <c r="P36" s="1223" t="str">
        <f ca="1">IF(OFFSET(取込データ!$A$5,0,$B36-1)="","",OFFSET(取込データ!$A$5,0,$B36-1))</f>
        <v/>
      </c>
      <c r="Q36" s="1224"/>
      <c r="S36"/>
      <c r="T36"/>
      <c r="U36"/>
      <c r="V36"/>
      <c r="W36"/>
      <c r="X36"/>
      <c r="Y36"/>
      <c r="Z36"/>
      <c r="AA36"/>
    </row>
    <row r="37" spans="1:27" ht="18" customHeight="1" thickBot="1">
      <c r="A37" s="317">
        <v>50</v>
      </c>
      <c r="B37" s="317">
        <v>51</v>
      </c>
      <c r="C37" s="317" t="s">
        <v>422</v>
      </c>
      <c r="D37" s="94" t="s">
        <v>422</v>
      </c>
      <c r="E37" s="94" t="s">
        <v>422</v>
      </c>
      <c r="F37" s="94" t="s">
        <v>422</v>
      </c>
      <c r="G37" s="94" t="s">
        <v>422</v>
      </c>
      <c r="H37" s="94" t="s">
        <v>422</v>
      </c>
      <c r="I37" s="1227"/>
      <c r="J37" s="1207"/>
      <c r="K37" s="1208"/>
      <c r="L37" s="555" t="s">
        <v>47</v>
      </c>
      <c r="M37" s="1070" t="str">
        <f ca="1">IF(OFFSET(取込データ!$A$5,0,$A37-1)="","",OFFSET(取込データ!$A$5,0,$A37-1))</f>
        <v/>
      </c>
      <c r="N37" s="1274"/>
      <c r="O37" s="556" t="s">
        <v>48</v>
      </c>
      <c r="P37" s="1070" t="str">
        <f ca="1">IF(OFFSET(取込データ!$A$5,0,$B37-1)="","",OFFSET(取込データ!$A$5,0,$B37-1))</f>
        <v/>
      </c>
      <c r="Q37" s="1072"/>
      <c r="S37"/>
      <c r="T37"/>
      <c r="U37"/>
      <c r="V37"/>
      <c r="W37"/>
      <c r="X37"/>
      <c r="Y37"/>
      <c r="Z37"/>
      <c r="AA37"/>
    </row>
    <row r="38" spans="1:27" ht="39" customHeight="1" thickBot="1">
      <c r="A38" s="96" t="s">
        <v>422</v>
      </c>
      <c r="B38" s="96" t="s">
        <v>422</v>
      </c>
      <c r="C38" s="96" t="s">
        <v>422</v>
      </c>
      <c r="D38" t="s">
        <v>422</v>
      </c>
      <c r="E38" t="s">
        <v>422</v>
      </c>
      <c r="F38" t="s">
        <v>422</v>
      </c>
      <c r="G38" t="s">
        <v>422</v>
      </c>
      <c r="H38" t="s">
        <v>422</v>
      </c>
      <c r="I38" s="558"/>
      <c r="J38" s="558"/>
      <c r="K38" s="558"/>
      <c r="L38" s="558"/>
      <c r="M38" s="558"/>
      <c r="N38" s="558"/>
      <c r="O38" s="558"/>
      <c r="P38" s="558"/>
      <c r="Q38" s="558"/>
      <c r="R38"/>
      <c r="S38"/>
      <c r="T38"/>
      <c r="U38"/>
      <c r="V38"/>
      <c r="W38"/>
      <c r="X38"/>
      <c r="Y38"/>
      <c r="Z38"/>
      <c r="AA38"/>
    </row>
    <row r="39" spans="1:27" ht="15" customHeight="1">
      <c r="A39" s="317">
        <v>52</v>
      </c>
      <c r="B39" s="317">
        <v>54</v>
      </c>
      <c r="C39" s="317" t="s">
        <v>422</v>
      </c>
      <c r="D39" s="94" t="s">
        <v>422</v>
      </c>
      <c r="E39" s="94" t="s">
        <v>422</v>
      </c>
      <c r="F39" s="94" t="s">
        <v>422</v>
      </c>
      <c r="G39" s="94" t="s">
        <v>422</v>
      </c>
      <c r="H39" s="94" t="s">
        <v>422</v>
      </c>
      <c r="I39" s="1225" t="s">
        <v>277</v>
      </c>
      <c r="J39" s="1161" t="s">
        <v>240</v>
      </c>
      <c r="K39" s="1221"/>
      <c r="L39" s="559" t="s">
        <v>49</v>
      </c>
      <c r="M39" s="1272" t="str">
        <f ca="1">IF(OFFSET(取込データ!$A$5,0,$A39-1)="","",OFFSET(取込データ!$A$5,0,$A39-1))</f>
        <v/>
      </c>
      <c r="N39" s="1273"/>
      <c r="O39" s="561" t="s">
        <v>51</v>
      </c>
      <c r="P39" s="1264" t="str">
        <f ca="1">IF(OFFSET(取込データ!$A$5,0,$B39-1)="","",OFFSET(取込データ!$A$5,0,$B39-1))</f>
        <v/>
      </c>
      <c r="Q39" s="1265"/>
      <c r="S39"/>
      <c r="T39"/>
      <c r="U39"/>
      <c r="V39"/>
      <c r="W39"/>
      <c r="X39"/>
      <c r="Y39"/>
      <c r="Z39"/>
      <c r="AA39"/>
    </row>
    <row r="40" spans="1:27" ht="15" customHeight="1">
      <c r="A40" s="317">
        <v>53</v>
      </c>
      <c r="B40" s="317" t="s">
        <v>422</v>
      </c>
      <c r="C40" s="317" t="s">
        <v>422</v>
      </c>
      <c r="D40" s="94" t="s">
        <v>422</v>
      </c>
      <c r="E40" s="94" t="s">
        <v>422</v>
      </c>
      <c r="F40" s="94" t="s">
        <v>422</v>
      </c>
      <c r="G40" s="94" t="s">
        <v>422</v>
      </c>
      <c r="H40" s="94" t="s">
        <v>422</v>
      </c>
      <c r="I40" s="1226"/>
      <c r="J40" s="1091"/>
      <c r="K40" s="1222"/>
      <c r="L40" s="562" t="s">
        <v>50</v>
      </c>
      <c r="M40" s="1132" t="str">
        <f ca="1">IF(OFFSET(取込データ!$A$5,0,$A40-1)="","",OFFSET(取込データ!$A$5,0,$A40-1))</f>
        <v/>
      </c>
      <c r="N40" s="1132"/>
      <c r="O40" s="1132"/>
      <c r="P40" s="1132"/>
      <c r="Q40" s="1133"/>
      <c r="S40"/>
      <c r="T40"/>
      <c r="U40"/>
      <c r="V40"/>
      <c r="W40"/>
      <c r="X40"/>
      <c r="Y40"/>
      <c r="Z40"/>
      <c r="AA40"/>
    </row>
    <row r="41" spans="1:27" ht="15" customHeight="1">
      <c r="A41" s="317">
        <v>55</v>
      </c>
      <c r="B41" s="317">
        <v>56</v>
      </c>
      <c r="C41" s="317" t="s">
        <v>422</v>
      </c>
      <c r="D41" s="94" t="s">
        <v>422</v>
      </c>
      <c r="E41" s="94" t="s">
        <v>422</v>
      </c>
      <c r="F41" s="94" t="s">
        <v>422</v>
      </c>
      <c r="G41" s="94" t="s">
        <v>422</v>
      </c>
      <c r="H41" s="94" t="s">
        <v>422</v>
      </c>
      <c r="I41" s="1226"/>
      <c r="J41" s="1087" t="s">
        <v>242</v>
      </c>
      <c r="K41" s="1088"/>
      <c r="L41" s="563" t="str">
        <f ca="1">IF(OFFSET(取込データ!$A$5,0,$A41-1)="","",OFFSET(取込データ!$A$5,0,$A41-1))</f>
        <v/>
      </c>
      <c r="M41" s="564" t="s">
        <v>442</v>
      </c>
      <c r="N41" s="565" t="str">
        <f ca="1">IF(OFFSET(取込データ!$A$5,0,$B41-1)="","",OFFSET(取込データ!$A$5,0,$B41-1))</f>
        <v/>
      </c>
      <c r="O41" s="1102"/>
      <c r="P41" s="1103"/>
      <c r="Q41" s="1104"/>
      <c r="S41"/>
      <c r="T41"/>
      <c r="U41"/>
      <c r="V41"/>
      <c r="W41"/>
      <c r="X41"/>
      <c r="Y41"/>
      <c r="Z41"/>
      <c r="AA41"/>
    </row>
    <row r="42" spans="1:27" ht="15" customHeight="1">
      <c r="A42" s="317">
        <v>57</v>
      </c>
      <c r="B42" s="317" t="s">
        <v>422</v>
      </c>
      <c r="C42" s="317" t="s">
        <v>422</v>
      </c>
      <c r="D42" s="94" t="s">
        <v>422</v>
      </c>
      <c r="E42" s="94" t="s">
        <v>422</v>
      </c>
      <c r="F42" s="94" t="s">
        <v>422</v>
      </c>
      <c r="G42" s="94" t="s">
        <v>422</v>
      </c>
      <c r="H42" s="94" t="s">
        <v>422</v>
      </c>
      <c r="I42" s="1226"/>
      <c r="J42" s="1091"/>
      <c r="K42" s="1092"/>
      <c r="L42" s="1249" t="str">
        <f ca="1">IF(OFFSET(取込データ!$A$5,0,$A42-1)="","",OFFSET(取込データ!$A$5,0,$A42-1))</f>
        <v/>
      </c>
      <c r="M42" s="1250"/>
      <c r="N42" s="1250"/>
      <c r="O42" s="1250"/>
      <c r="P42" s="1250"/>
      <c r="Q42" s="1076"/>
      <c r="S42"/>
      <c r="T42"/>
      <c r="U42"/>
      <c r="V42"/>
      <c r="W42"/>
      <c r="X42"/>
      <c r="Y42"/>
      <c r="Z42"/>
      <c r="AA42"/>
    </row>
    <row r="43" spans="1:27" ht="15" customHeight="1">
      <c r="A43" s="317">
        <v>58</v>
      </c>
      <c r="B43" s="317">
        <v>59</v>
      </c>
      <c r="C43" s="317">
        <v>60</v>
      </c>
      <c r="D43" s="94" t="s">
        <v>422</v>
      </c>
      <c r="E43" s="94" t="s">
        <v>422</v>
      </c>
      <c r="F43" s="94" t="s">
        <v>422</v>
      </c>
      <c r="G43" s="94" t="s">
        <v>422</v>
      </c>
      <c r="H43" s="94" t="s">
        <v>422</v>
      </c>
      <c r="I43" s="1226"/>
      <c r="J43" s="1087" t="s">
        <v>455</v>
      </c>
      <c r="K43" s="1088"/>
      <c r="L43" s="1259" t="str">
        <f ca="1">IF(OFFSET(取込データ!$A$5,0,$A43-1)="","",OFFSET(取込データ!$A$5,0,$A43-1))</f>
        <v/>
      </c>
      <c r="M43" s="1186"/>
      <c r="N43" s="1260"/>
      <c r="O43" s="566" t="str">
        <f ca="1">IF(OFFSET(取込データ!$A$5,0,$B43-1)="","",OFFSET(取込データ!$A$5,0,$B43-1))</f>
        <v/>
      </c>
      <c r="P43" s="567" t="s">
        <v>442</v>
      </c>
      <c r="Q43" s="568" t="str">
        <f ca="1">IF(OFFSET(取込データ!$A$5,0,$C43-1)="","",OFFSET(取込データ!$A$5,0,$C43-1))</f>
        <v/>
      </c>
      <c r="S43"/>
      <c r="T43"/>
      <c r="U43"/>
      <c r="V43"/>
      <c r="W43"/>
      <c r="X43"/>
      <c r="Y43"/>
      <c r="Z43"/>
      <c r="AA43"/>
    </row>
    <row r="44" spans="1:27" ht="15" customHeight="1">
      <c r="A44" s="317">
        <v>61</v>
      </c>
      <c r="B44" s="317">
        <v>62</v>
      </c>
      <c r="C44" s="317">
        <v>63</v>
      </c>
      <c r="D44" s="94" t="s">
        <v>422</v>
      </c>
      <c r="E44" s="94" t="s">
        <v>422</v>
      </c>
      <c r="F44" s="94" t="s">
        <v>422</v>
      </c>
      <c r="G44" s="94" t="s">
        <v>422</v>
      </c>
      <c r="H44" s="94" t="s">
        <v>422</v>
      </c>
      <c r="I44" s="1226"/>
      <c r="J44" s="1089"/>
      <c r="K44" s="1090"/>
      <c r="L44" s="1257" t="str">
        <f ca="1">IF(OFFSET(取込データ!$A$5,0,$A44-1)="","",OFFSET(取込データ!$A$5,0,$A44-1))</f>
        <v/>
      </c>
      <c r="M44" s="1178"/>
      <c r="N44" s="1258"/>
      <c r="O44" s="569" t="str">
        <f ca="1">IF(OFFSET(取込データ!$A$5,0,$B44-1)="","",OFFSET(取込データ!$A$5,0,$B44-1))</f>
        <v/>
      </c>
      <c r="P44" s="570" t="s">
        <v>442</v>
      </c>
      <c r="Q44" s="571" t="str">
        <f ca="1">IF(OFFSET(取込データ!$A$5,0,$C44-1)="","",OFFSET(取込データ!$A$5,0,$C44-1))</f>
        <v/>
      </c>
      <c r="S44"/>
      <c r="T44"/>
      <c r="U44"/>
      <c r="V44"/>
      <c r="W44"/>
      <c r="X44"/>
      <c r="Y44"/>
      <c r="Z44"/>
      <c r="AA44"/>
    </row>
    <row r="45" spans="1:27" ht="15" customHeight="1">
      <c r="A45" s="317">
        <v>64</v>
      </c>
      <c r="B45" s="317">
        <v>65</v>
      </c>
      <c r="C45" s="317">
        <v>66</v>
      </c>
      <c r="D45" s="94" t="s">
        <v>422</v>
      </c>
      <c r="E45" s="94" t="s">
        <v>422</v>
      </c>
      <c r="F45" s="94" t="s">
        <v>422</v>
      </c>
      <c r="G45" s="94" t="s">
        <v>422</v>
      </c>
      <c r="H45" s="94" t="s">
        <v>422</v>
      </c>
      <c r="I45" s="1226"/>
      <c r="J45" s="1089"/>
      <c r="K45" s="1090"/>
      <c r="L45" s="1257" t="str">
        <f ca="1">IF(OFFSET(取込データ!$A$5,0,$A45-1)="","",OFFSET(取込データ!$A$5,0,$A45-1))</f>
        <v/>
      </c>
      <c r="M45" s="1178"/>
      <c r="N45" s="1258"/>
      <c r="O45" s="569" t="str">
        <f ca="1">IF(OFFSET(取込データ!$A$5,0,$B45-1)="","",OFFSET(取込データ!$A$5,0,$B45-1))</f>
        <v/>
      </c>
      <c r="P45" s="570" t="s">
        <v>442</v>
      </c>
      <c r="Q45" s="571" t="str">
        <f ca="1">IF(OFFSET(取込データ!$A$5,0,$C45-1)="","",OFFSET(取込データ!$A$5,0,$C45-1))</f>
        <v/>
      </c>
      <c r="S45"/>
      <c r="T45"/>
      <c r="U45"/>
      <c r="V45"/>
      <c r="W45"/>
      <c r="X45"/>
      <c r="Y45"/>
      <c r="Z45"/>
      <c r="AA45"/>
    </row>
    <row r="46" spans="1:27" ht="15" customHeight="1">
      <c r="A46" s="317">
        <v>67</v>
      </c>
      <c r="B46" s="317">
        <v>68</v>
      </c>
      <c r="C46" s="317">
        <v>69</v>
      </c>
      <c r="D46" s="94" t="s">
        <v>422</v>
      </c>
      <c r="E46" s="94" t="s">
        <v>422</v>
      </c>
      <c r="F46" s="94" t="s">
        <v>422</v>
      </c>
      <c r="G46" s="94" t="s">
        <v>422</v>
      </c>
      <c r="H46" s="94" t="s">
        <v>422</v>
      </c>
      <c r="I46" s="1226"/>
      <c r="J46" s="1089"/>
      <c r="K46" s="1090"/>
      <c r="L46" s="1257" t="str">
        <f ca="1">IF(OFFSET(取込データ!$A$5,0,$A46-1)="","",OFFSET(取込データ!$A$5,0,$A46-1))</f>
        <v/>
      </c>
      <c r="M46" s="1178"/>
      <c r="N46" s="1258"/>
      <c r="O46" s="569" t="str">
        <f ca="1">IF(OFFSET(取込データ!$A$5,0,$B46-1)="","",OFFSET(取込データ!$A$5,0,$B46-1))</f>
        <v/>
      </c>
      <c r="P46" s="570" t="s">
        <v>442</v>
      </c>
      <c r="Q46" s="571" t="str">
        <f ca="1">IF(OFFSET(取込データ!$A$5,0,$C46-1)="","",OFFSET(取込データ!$A$5,0,$C46-1))</f>
        <v/>
      </c>
      <c r="S46"/>
      <c r="T46"/>
      <c r="U46"/>
      <c r="V46"/>
      <c r="W46"/>
      <c r="X46"/>
      <c r="Y46"/>
      <c r="Z46"/>
      <c r="AA46"/>
    </row>
    <row r="47" spans="1:27" ht="15" customHeight="1">
      <c r="A47" s="317">
        <v>70</v>
      </c>
      <c r="B47" s="317">
        <v>71</v>
      </c>
      <c r="C47" s="317">
        <v>72</v>
      </c>
      <c r="D47" s="94" t="s">
        <v>422</v>
      </c>
      <c r="E47" s="94" t="s">
        <v>422</v>
      </c>
      <c r="F47" s="94" t="s">
        <v>422</v>
      </c>
      <c r="G47" s="94" t="s">
        <v>422</v>
      </c>
      <c r="H47" s="94" t="s">
        <v>422</v>
      </c>
      <c r="I47" s="1226"/>
      <c r="J47" s="1089"/>
      <c r="K47" s="1090"/>
      <c r="L47" s="1257" t="str">
        <f ca="1">IF(OFFSET(取込データ!$A$5,0,$A47-1)="","",OFFSET(取込データ!$A$5,0,$A47-1))</f>
        <v/>
      </c>
      <c r="M47" s="1178"/>
      <c r="N47" s="1258"/>
      <c r="O47" s="569" t="str">
        <f ca="1">IF(OFFSET(取込データ!$A$5,0,$B47-1)="","",OFFSET(取込データ!$A$5,0,$B47-1))</f>
        <v/>
      </c>
      <c r="P47" s="570" t="s">
        <v>442</v>
      </c>
      <c r="Q47" s="571" t="str">
        <f ca="1">IF(OFFSET(取込データ!$A$5,0,$C47-1)="","",OFFSET(取込データ!$A$5,0,$C47-1))</f>
        <v/>
      </c>
      <c r="S47"/>
      <c r="T47"/>
      <c r="U47"/>
      <c r="V47"/>
      <c r="W47"/>
      <c r="X47"/>
      <c r="Y47"/>
      <c r="Z47"/>
      <c r="AA47"/>
    </row>
    <row r="48" spans="1:27" ht="15" customHeight="1">
      <c r="A48" s="317">
        <v>73</v>
      </c>
      <c r="B48" s="317">
        <v>74</v>
      </c>
      <c r="C48" s="317">
        <v>75</v>
      </c>
      <c r="D48" s="94" t="s">
        <v>422</v>
      </c>
      <c r="E48" s="94" t="s">
        <v>422</v>
      </c>
      <c r="F48" s="94" t="s">
        <v>422</v>
      </c>
      <c r="G48" s="94" t="s">
        <v>422</v>
      </c>
      <c r="H48" s="94" t="s">
        <v>422</v>
      </c>
      <c r="I48" s="1226"/>
      <c r="J48" s="1091"/>
      <c r="K48" s="1092"/>
      <c r="L48" s="1255" t="str">
        <f ca="1">IF(OFFSET(取込データ!$A$5,0,$A48-1)="","",OFFSET(取込データ!$A$5,0,$A48-1))</f>
        <v/>
      </c>
      <c r="M48" s="1176"/>
      <c r="N48" s="1256"/>
      <c r="O48" s="572" t="str">
        <f ca="1">IF(OFFSET(取込データ!$A$5,0,$B48-1)="","",OFFSET(取込データ!$A$5,0,$B48-1))</f>
        <v/>
      </c>
      <c r="P48" s="573" t="s">
        <v>442</v>
      </c>
      <c r="Q48" s="574" t="str">
        <f ca="1">IF(OFFSET(取込データ!$A$5,0,$C48-1)="","",OFFSET(取込データ!$A$5,0,$C48-1))</f>
        <v/>
      </c>
      <c r="S48"/>
      <c r="T48"/>
      <c r="U48"/>
      <c r="V48"/>
      <c r="W48"/>
      <c r="X48"/>
      <c r="Y48"/>
      <c r="Z48"/>
      <c r="AA48"/>
    </row>
    <row r="49" spans="1:27" ht="15" customHeight="1">
      <c r="A49" s="317">
        <v>76</v>
      </c>
      <c r="B49" s="317">
        <v>77</v>
      </c>
      <c r="C49" s="317">
        <v>78</v>
      </c>
      <c r="D49" s="94" t="s">
        <v>422</v>
      </c>
      <c r="E49" s="94" t="s">
        <v>422</v>
      </c>
      <c r="F49" s="94" t="s">
        <v>422</v>
      </c>
      <c r="G49" s="94" t="s">
        <v>422</v>
      </c>
      <c r="H49" s="94" t="s">
        <v>422</v>
      </c>
      <c r="I49" s="1226"/>
      <c r="J49" s="1087" t="s">
        <v>470</v>
      </c>
      <c r="K49" s="1242"/>
      <c r="L49" s="575" t="s">
        <v>74</v>
      </c>
      <c r="M49" s="576" t="str">
        <f ca="1">IF(OFFSET(取込データ!$A$5,0,$A49-1)="","",OFFSET(取込データ!$A$5,0,$A49-1))</f>
        <v/>
      </c>
      <c r="N49" s="577" t="s">
        <v>454</v>
      </c>
      <c r="O49" s="578" t="str">
        <f ca="1">IF(OFFSET(取込データ!$A$5,0,$B49-1)="","",OFFSET(取込データ!$A$5,0,$B49-1))</f>
        <v/>
      </c>
      <c r="P49" s="579" t="s">
        <v>442</v>
      </c>
      <c r="Q49" s="580" t="str">
        <f ca="1">IF(OFFSET(取込データ!$A$5,0,$C49-1)="","",OFFSET(取込データ!$A$5,0,$C49-1))</f>
        <v/>
      </c>
      <c r="S49"/>
      <c r="T49"/>
      <c r="U49"/>
      <c r="V49"/>
      <c r="W49"/>
      <c r="X49"/>
      <c r="Y49"/>
      <c r="Z49"/>
      <c r="AA49"/>
    </row>
    <row r="50" spans="1:27" ht="15" customHeight="1">
      <c r="A50" s="317">
        <v>79</v>
      </c>
      <c r="B50" s="317" t="s">
        <v>422</v>
      </c>
      <c r="C50" s="317" t="s">
        <v>422</v>
      </c>
      <c r="D50" s="94" t="s">
        <v>422</v>
      </c>
      <c r="E50" s="94" t="s">
        <v>422</v>
      </c>
      <c r="F50" s="94" t="s">
        <v>422</v>
      </c>
      <c r="G50" s="94" t="s">
        <v>422</v>
      </c>
      <c r="H50" s="94" t="s">
        <v>422</v>
      </c>
      <c r="I50" s="1226"/>
      <c r="J50" s="1091"/>
      <c r="K50" s="1222"/>
      <c r="L50" s="581" t="s">
        <v>112</v>
      </c>
      <c r="M50" s="1131" t="str">
        <f ca="1">IF(OFFSET(取込データ!$A$5,0,$A50-1)="","",OFFSET(取込データ!$A$5,0,$A50-1))</f>
        <v/>
      </c>
      <c r="N50" s="1132"/>
      <c r="O50" s="1132"/>
      <c r="P50" s="1132"/>
      <c r="Q50" s="1133"/>
      <c r="S50"/>
      <c r="T50"/>
      <c r="U50"/>
      <c r="V50"/>
      <c r="W50"/>
      <c r="X50"/>
      <c r="Y50"/>
      <c r="Z50"/>
      <c r="AA50"/>
    </row>
    <row r="51" spans="1:27" ht="15" customHeight="1">
      <c r="A51" s="317">
        <v>80</v>
      </c>
      <c r="B51" s="317">
        <v>81</v>
      </c>
      <c r="C51" s="317" t="s">
        <v>422</v>
      </c>
      <c r="D51" s="94" t="s">
        <v>422</v>
      </c>
      <c r="E51" s="94" t="s">
        <v>422</v>
      </c>
      <c r="F51" s="94" t="s">
        <v>422</v>
      </c>
      <c r="G51" s="94" t="s">
        <v>422</v>
      </c>
      <c r="H51" s="94" t="s">
        <v>422</v>
      </c>
      <c r="I51" s="1226"/>
      <c r="J51" s="1205" t="s">
        <v>456</v>
      </c>
      <c r="K51" s="1241"/>
      <c r="L51" s="582">
        <f ca="1">IF(OFFSET(取込データ!$A$5,0,$A51-1)="","",OFFSET(取込データ!$A$5,0,$A51-1))</f>
        <v>0</v>
      </c>
      <c r="M51" s="583" t="s">
        <v>442</v>
      </c>
      <c r="N51" s="582">
        <f ca="1">IF(OFFSET(取込データ!$A$5,0,$B51-1)="","",OFFSET(取込データ!$A$5,0,$B51-1))</f>
        <v>0</v>
      </c>
      <c r="O51" s="1261"/>
      <c r="P51" s="1262"/>
      <c r="Q51" s="1263"/>
      <c r="S51"/>
      <c r="T51"/>
      <c r="U51"/>
      <c r="V51"/>
      <c r="W51"/>
      <c r="X51"/>
      <c r="Y51"/>
      <c r="Z51"/>
      <c r="AA51"/>
    </row>
    <row r="52" spans="1:27" ht="51" customHeight="1">
      <c r="A52" s="317">
        <v>82</v>
      </c>
      <c r="B52" s="317" t="s">
        <v>422</v>
      </c>
      <c r="C52" s="317" t="s">
        <v>422</v>
      </c>
      <c r="D52" s="94" t="s">
        <v>422</v>
      </c>
      <c r="E52" s="94" t="s">
        <v>422</v>
      </c>
      <c r="F52" s="94" t="s">
        <v>422</v>
      </c>
      <c r="G52" s="94" t="s">
        <v>422</v>
      </c>
      <c r="H52" s="94" t="s">
        <v>422</v>
      </c>
      <c r="I52" s="1226"/>
      <c r="J52" s="1245" t="s">
        <v>496</v>
      </c>
      <c r="K52" s="1106"/>
      <c r="L52" s="1197" t="str">
        <f ca="1">IF(OFFSET(取込データ!$A$5,0,$A52-1)="","",OFFSET(取込データ!$A$5,0,$A52-1))</f>
        <v/>
      </c>
      <c r="M52" s="1197"/>
      <c r="N52" s="1197"/>
      <c r="O52" s="1197"/>
      <c r="P52" s="1197"/>
      <c r="Q52" s="1198"/>
      <c r="R52" s="93"/>
      <c r="S52"/>
      <c r="T52"/>
      <c r="U52"/>
      <c r="V52"/>
      <c r="W52"/>
      <c r="X52"/>
      <c r="Y52"/>
      <c r="Z52"/>
      <c r="AA52"/>
    </row>
    <row r="53" spans="1:27" ht="15" customHeight="1">
      <c r="A53" s="317">
        <v>83</v>
      </c>
      <c r="B53" s="317">
        <v>84</v>
      </c>
      <c r="C53" s="317" t="s">
        <v>422</v>
      </c>
      <c r="D53" s="94" t="s">
        <v>422</v>
      </c>
      <c r="E53" s="94" t="s">
        <v>422</v>
      </c>
      <c r="F53" s="94" t="s">
        <v>422</v>
      </c>
      <c r="G53" s="94" t="s">
        <v>422</v>
      </c>
      <c r="H53" s="94" t="s">
        <v>422</v>
      </c>
      <c r="I53" s="1226"/>
      <c r="J53" s="1087" t="s">
        <v>257</v>
      </c>
      <c r="K53" s="1088"/>
      <c r="L53" s="543" t="s">
        <v>79</v>
      </c>
      <c r="M53" s="1182" t="str">
        <f ca="1">IF(OFFSET(取込データ!$A$5,0,$A53-1)="","",OFFSET(取込データ!$A$5,0,$A53-1))</f>
        <v/>
      </c>
      <c r="N53" s="1183"/>
      <c r="O53" s="584" t="s">
        <v>80</v>
      </c>
      <c r="P53" s="585" t="str">
        <f ca="1">IF(OFFSET(取込データ!$A$5,0,$B53-1)="","",OFFSET(取込データ!$A$5,0,$B53-1))</f>
        <v/>
      </c>
      <c r="Q53" s="586" t="s">
        <v>243</v>
      </c>
      <c r="S53"/>
      <c r="T53"/>
      <c r="U53"/>
      <c r="V53"/>
      <c r="W53"/>
      <c r="X53"/>
      <c r="Y53"/>
      <c r="Z53"/>
      <c r="AA53"/>
    </row>
    <row r="54" spans="1:27" ht="15" customHeight="1">
      <c r="A54" s="317">
        <v>85</v>
      </c>
      <c r="B54" s="317" t="s">
        <v>422</v>
      </c>
      <c r="C54" s="317" t="s">
        <v>422</v>
      </c>
      <c r="D54" s="94" t="s">
        <v>422</v>
      </c>
      <c r="E54" s="94" t="s">
        <v>422</v>
      </c>
      <c r="F54" s="94" t="s">
        <v>422</v>
      </c>
      <c r="G54" s="94" t="s">
        <v>422</v>
      </c>
      <c r="H54" s="94" t="s">
        <v>422</v>
      </c>
      <c r="I54" s="1226"/>
      <c r="J54" s="1091"/>
      <c r="K54" s="1092"/>
      <c r="L54" s="587" t="s">
        <v>179</v>
      </c>
      <c r="M54" s="1132" t="str">
        <f ca="1">IF(OFFSET(取込データ!$A$5,0,$A54-1)="","",OFFSET(取込データ!$A$5,0,$A54-1))</f>
        <v/>
      </c>
      <c r="N54" s="1132"/>
      <c r="O54" s="1132"/>
      <c r="P54" s="1132"/>
      <c r="Q54" s="1133"/>
      <c r="S54"/>
      <c r="T54"/>
      <c r="U54"/>
      <c r="V54"/>
      <c r="W54"/>
      <c r="X54"/>
      <c r="Y54"/>
      <c r="Z54"/>
      <c r="AA54"/>
    </row>
    <row r="55" spans="1:27" ht="15" customHeight="1">
      <c r="A55" s="317">
        <v>86</v>
      </c>
      <c r="B55" s="317">
        <v>87</v>
      </c>
      <c r="C55" s="317" t="s">
        <v>422</v>
      </c>
      <c r="D55" s="94" t="s">
        <v>422</v>
      </c>
      <c r="E55" s="94" t="s">
        <v>422</v>
      </c>
      <c r="F55" s="94" t="s">
        <v>422</v>
      </c>
      <c r="G55" s="94" t="s">
        <v>422</v>
      </c>
      <c r="H55" s="94" t="s">
        <v>422</v>
      </c>
      <c r="I55" s="1226"/>
      <c r="J55" s="1205" t="s">
        <v>443</v>
      </c>
      <c r="K55" s="1206"/>
      <c r="L55" s="588" t="s">
        <v>82</v>
      </c>
      <c r="M55" s="1197" t="str">
        <f ca="1">IF(OFFSET(取込データ!$A$5,0,$A55-1)="","",OFFSET(取込データ!$A$5,0,$A55-1))</f>
        <v/>
      </c>
      <c r="N55" s="1311"/>
      <c r="O55" s="589" t="s">
        <v>83</v>
      </c>
      <c r="P55" s="1335" t="str">
        <f ca="1">IF(OFFSET(取込データ!$A$5,0,$B55-1)="","",OFFSET(取込データ!$A$5,0,$B55-1))</f>
        <v/>
      </c>
      <c r="Q55" s="1198"/>
      <c r="S55"/>
      <c r="T55"/>
      <c r="U55"/>
      <c r="V55"/>
      <c r="W55"/>
      <c r="X55"/>
      <c r="Y55"/>
      <c r="Z55"/>
      <c r="AA55"/>
    </row>
    <row r="56" spans="1:27" ht="15" customHeight="1">
      <c r="A56" s="317">
        <v>88</v>
      </c>
      <c r="B56" s="317">
        <v>89</v>
      </c>
      <c r="C56" s="317" t="s">
        <v>422</v>
      </c>
      <c r="D56" s="94" t="s">
        <v>422</v>
      </c>
      <c r="E56" s="94" t="s">
        <v>422</v>
      </c>
      <c r="F56" s="94" t="s">
        <v>422</v>
      </c>
      <c r="G56" s="94" t="s">
        <v>422</v>
      </c>
      <c r="H56" s="94" t="s">
        <v>422</v>
      </c>
      <c r="I56" s="1226"/>
      <c r="J56" s="1205" t="s">
        <v>261</v>
      </c>
      <c r="K56" s="1206"/>
      <c r="L56" s="546" t="s">
        <v>84</v>
      </c>
      <c r="M56" s="539" t="str">
        <f ca="1">IF(OFFSET(取込データ!$A$5,0,$A56-1)="","",OFFSET(取込データ!$A$5,0,$A56-1))</f>
        <v/>
      </c>
      <c r="N56" s="590" t="s">
        <v>260</v>
      </c>
      <c r="O56" s="1112" t="str">
        <f ca="1">IF(OFFSET(取込データ!$A$5,0,$B56-1)="","",OFFSET(取込データ!$A$5,0,$B56-1))</f>
        <v/>
      </c>
      <c r="P56" s="1113"/>
      <c r="Q56" s="1114"/>
      <c r="S56"/>
      <c r="T56"/>
      <c r="U56"/>
      <c r="V56"/>
      <c r="W56"/>
      <c r="X56"/>
      <c r="Y56"/>
      <c r="Z56"/>
      <c r="AA56"/>
    </row>
    <row r="57" spans="1:27" ht="15" customHeight="1">
      <c r="A57" s="317">
        <v>90</v>
      </c>
      <c r="B57" s="317">
        <v>91</v>
      </c>
      <c r="C57" s="317" t="s">
        <v>422</v>
      </c>
      <c r="D57" s="94" t="s">
        <v>422</v>
      </c>
      <c r="E57" s="94" t="s">
        <v>422</v>
      </c>
      <c r="F57" s="94" t="s">
        <v>422</v>
      </c>
      <c r="G57" s="94" t="s">
        <v>422</v>
      </c>
      <c r="H57" s="94" t="s">
        <v>422</v>
      </c>
      <c r="I57" s="1226"/>
      <c r="J57" s="1087" t="s">
        <v>262</v>
      </c>
      <c r="K57" s="1088"/>
      <c r="L57" s="591" t="s">
        <v>86</v>
      </c>
      <c r="M57" s="592" t="str">
        <f ca="1">IF(OFFSET(取込データ!$A$5,0,$A57-1)="","",OFFSET(取込データ!$A$5,0,$A57-1))</f>
        <v/>
      </c>
      <c r="N57" s="593" t="s">
        <v>87</v>
      </c>
      <c r="O57" s="1168" t="str">
        <f ca="1">IF(OFFSET(取込データ!$A$5,0,$B57-1)="","",OFFSET(取込データ!$A$5,0,$B57-1))</f>
        <v/>
      </c>
      <c r="P57" s="1169"/>
      <c r="Q57" s="1170"/>
      <c r="S57"/>
      <c r="T57"/>
      <c r="U57"/>
      <c r="V57"/>
      <c r="W57"/>
      <c r="X57"/>
      <c r="Y57"/>
      <c r="Z57"/>
      <c r="AA57"/>
    </row>
    <row r="58" spans="1:27" ht="15" customHeight="1">
      <c r="A58" s="317">
        <v>92</v>
      </c>
      <c r="B58" s="317" t="s">
        <v>422</v>
      </c>
      <c r="C58" s="317" t="s">
        <v>422</v>
      </c>
      <c r="D58" s="94" t="s">
        <v>422</v>
      </c>
      <c r="E58" s="94" t="s">
        <v>422</v>
      </c>
      <c r="F58" s="94" t="s">
        <v>422</v>
      </c>
      <c r="G58" s="94" t="s">
        <v>422</v>
      </c>
      <c r="H58" s="94" t="s">
        <v>422</v>
      </c>
      <c r="I58" s="1226"/>
      <c r="J58" s="1089"/>
      <c r="K58" s="1090"/>
      <c r="L58" s="594" t="s">
        <v>88</v>
      </c>
      <c r="M58" s="1180" t="str">
        <f ca="1">IF(OFFSET(取込データ!$A$5,0,$A58-1)="","",OFFSET(取込データ!$A$5,0,$A58-1))</f>
        <v/>
      </c>
      <c r="N58" s="1180"/>
      <c r="O58" s="1180"/>
      <c r="P58" s="1180"/>
      <c r="Q58" s="1181"/>
      <c r="S58"/>
      <c r="T58"/>
      <c r="U58"/>
      <c r="V58"/>
      <c r="W58"/>
      <c r="X58"/>
      <c r="Y58"/>
      <c r="Z58"/>
      <c r="AA58"/>
    </row>
    <row r="59" spans="1:27" ht="15" customHeight="1">
      <c r="A59" s="317">
        <v>93</v>
      </c>
      <c r="B59" s="317" t="s">
        <v>422</v>
      </c>
      <c r="C59" s="317" t="s">
        <v>422</v>
      </c>
      <c r="D59" s="94" t="s">
        <v>422</v>
      </c>
      <c r="E59" s="94" t="s">
        <v>422</v>
      </c>
      <c r="F59" s="94" t="s">
        <v>422</v>
      </c>
      <c r="G59" s="94" t="s">
        <v>422</v>
      </c>
      <c r="H59" s="94" t="s">
        <v>422</v>
      </c>
      <c r="I59" s="1226"/>
      <c r="J59" s="1089"/>
      <c r="K59" s="1090"/>
      <c r="L59" s="594" t="s">
        <v>263</v>
      </c>
      <c r="M59" s="1178" t="str">
        <f ca="1">IF(OFFSET(取込データ!$A$5,0,$A59-1)="","",OFFSET(取込データ!$A$5,0,$A59-1))</f>
        <v/>
      </c>
      <c r="N59" s="1178"/>
      <c r="O59" s="1178"/>
      <c r="P59" s="1178"/>
      <c r="Q59" s="1179"/>
      <c r="S59"/>
      <c r="T59"/>
      <c r="U59"/>
      <c r="V59"/>
      <c r="W59"/>
      <c r="X59"/>
      <c r="Y59"/>
      <c r="Z59"/>
      <c r="AA59"/>
    </row>
    <row r="60" spans="1:27" ht="15" customHeight="1">
      <c r="A60" s="317">
        <v>94</v>
      </c>
      <c r="B60" s="317" t="s">
        <v>422</v>
      </c>
      <c r="C60" s="317" t="s">
        <v>422</v>
      </c>
      <c r="D60" s="94" t="s">
        <v>422</v>
      </c>
      <c r="E60" s="94" t="s">
        <v>422</v>
      </c>
      <c r="F60" s="94" t="s">
        <v>422</v>
      </c>
      <c r="G60" s="94" t="s">
        <v>422</v>
      </c>
      <c r="H60" s="94" t="s">
        <v>422</v>
      </c>
      <c r="I60" s="1226"/>
      <c r="J60" s="1091"/>
      <c r="K60" s="1092"/>
      <c r="L60" s="549" t="s">
        <v>264</v>
      </c>
      <c r="M60" s="1176" t="str">
        <f ca="1">IF(OFFSET(取込データ!$A$5,0,$A60-1)="","",OFFSET(取込データ!$A$5,0,$A60-1))</f>
        <v/>
      </c>
      <c r="N60" s="1176"/>
      <c r="O60" s="1176"/>
      <c r="P60" s="1176"/>
      <c r="Q60" s="1177"/>
      <c r="S60"/>
      <c r="T60"/>
      <c r="U60"/>
      <c r="V60"/>
      <c r="W60"/>
      <c r="X60"/>
      <c r="Y60"/>
      <c r="Z60"/>
      <c r="AA60"/>
    </row>
    <row r="61" spans="1:27" ht="15" customHeight="1">
      <c r="A61" s="317">
        <v>95</v>
      </c>
      <c r="B61" s="317">
        <v>97</v>
      </c>
      <c r="C61" s="317" t="s">
        <v>422</v>
      </c>
      <c r="D61" s="94" t="s">
        <v>422</v>
      </c>
      <c r="E61" s="94" t="s">
        <v>422</v>
      </c>
      <c r="F61" s="94" t="s">
        <v>422</v>
      </c>
      <c r="G61" s="94" t="s">
        <v>422</v>
      </c>
      <c r="H61" s="94" t="s">
        <v>422</v>
      </c>
      <c r="I61" s="1226"/>
      <c r="J61" s="1087" t="s">
        <v>265</v>
      </c>
      <c r="K61" s="1088"/>
      <c r="L61" s="595" t="s">
        <v>91</v>
      </c>
      <c r="M61" s="1182" t="str">
        <f ca="1">IF(OFFSET(取込データ!$A$5,0,$A61-1)="","",OFFSET(取込データ!$A$5,0,$A61-1))</f>
        <v/>
      </c>
      <c r="N61" s="1183"/>
      <c r="O61" s="596" t="s">
        <v>466</v>
      </c>
      <c r="P61" s="1184" t="str">
        <f ca="1">IF(OFFSET(取込データ!$A$5,0,$B61-1)="","",OFFSET(取込データ!$A$5,0,$B61-1))</f>
        <v/>
      </c>
      <c r="Q61" s="1185"/>
      <c r="S61"/>
      <c r="T61"/>
      <c r="U61"/>
      <c r="V61"/>
      <c r="W61"/>
      <c r="X61"/>
      <c r="Y61"/>
      <c r="Z61"/>
      <c r="AA61"/>
    </row>
    <row r="62" spans="1:27" ht="15" customHeight="1" thickBot="1">
      <c r="A62" s="317">
        <v>96</v>
      </c>
      <c r="B62" s="317" t="s">
        <v>422</v>
      </c>
      <c r="C62" s="317" t="s">
        <v>422</v>
      </c>
      <c r="D62" s="94" t="s">
        <v>422</v>
      </c>
      <c r="E62" s="94" t="s">
        <v>422</v>
      </c>
      <c r="F62" s="94" t="s">
        <v>422</v>
      </c>
      <c r="G62" s="94" t="s">
        <v>422</v>
      </c>
      <c r="H62" s="94" t="s">
        <v>422</v>
      </c>
      <c r="I62" s="1227"/>
      <c r="J62" s="1207"/>
      <c r="K62" s="1208"/>
      <c r="L62" s="597" t="s">
        <v>266</v>
      </c>
      <c r="M62" s="1120" t="str">
        <f ca="1">IF(OFFSET(取込データ!$A$5,0,$A62-1)="","",OFFSET(取込データ!$A$5,0,$A62-1))</f>
        <v/>
      </c>
      <c r="N62" s="1120"/>
      <c r="O62" s="1120"/>
      <c r="P62" s="1120"/>
      <c r="Q62" s="1121"/>
      <c r="S62"/>
      <c r="T62"/>
      <c r="U62"/>
      <c r="V62"/>
      <c r="W62"/>
      <c r="X62"/>
      <c r="Y62"/>
      <c r="Z62"/>
      <c r="AA62"/>
    </row>
    <row r="63" spans="1:27" ht="15" customHeight="1">
      <c r="A63" s="317">
        <v>98</v>
      </c>
      <c r="B63" s="317">
        <v>99</v>
      </c>
      <c r="C63" s="317">
        <v>100</v>
      </c>
      <c r="D63" s="94">
        <v>101</v>
      </c>
      <c r="E63" s="94">
        <v>102</v>
      </c>
      <c r="F63" s="94" t="s">
        <v>422</v>
      </c>
      <c r="G63" s="94" t="s">
        <v>422</v>
      </c>
      <c r="H63" s="94" t="s">
        <v>422</v>
      </c>
      <c r="I63" s="1286" t="s">
        <v>267</v>
      </c>
      <c r="J63" s="1287"/>
      <c r="K63" s="1299"/>
      <c r="L63" s="598" t="str">
        <f ca="1">IF(OFFSET(取込データ!$A$5,0,$A63-1)="","","健康 "&amp;OFFSET(取込データ!$A$5,0,$A63-1))</f>
        <v>健康 □</v>
      </c>
      <c r="M63" s="599" t="str">
        <f ca="1">IF(OFFSET(取込データ!$A$5,0,$B63-1)="","","厚生 "&amp;OFFSET(取込データ!$A$5,0,$B63-1))</f>
        <v>厚生 □</v>
      </c>
      <c r="N63" s="599" t="str">
        <f ca="1">IF(OFFSET(取込データ!$A$5,0,$C63-1)="","","雇用 "&amp;OFFSET(取込データ!$A$5,0,$C63-1))</f>
        <v>雇用 □</v>
      </c>
      <c r="O63" s="599" t="str">
        <f ca="1">IF(OFFSET(取込データ!$A$5,0,$D63-1)="","","労災 "&amp;OFFSET(取込データ!$A$5,0,$D63-1))</f>
        <v>労災 □</v>
      </c>
      <c r="P63" s="600" t="str">
        <f ca="1">IF(OFFSET(取込データ!$A$5,0,$E63-1)="","","公災 "&amp;OFFSET(取込データ!$A$5,0,$E63-1))</f>
        <v>公災 □</v>
      </c>
      <c r="Q63" s="601" t="str">
        <f ca="1">IF(OFFSET(取込データ!$A$5,0,$A64-1)="","","財形 "&amp;OFFSET(取込データ!$A$5,0,$A64-1))</f>
        <v>財形 □</v>
      </c>
      <c r="S63"/>
      <c r="T63"/>
      <c r="U63"/>
      <c r="V63"/>
      <c r="W63"/>
      <c r="X63"/>
      <c r="Y63"/>
      <c r="Z63"/>
      <c r="AA63"/>
    </row>
    <row r="64" spans="1:27" ht="15" customHeight="1" thickBot="1">
      <c r="A64" s="317">
        <v>103</v>
      </c>
      <c r="B64" s="317">
        <v>104</v>
      </c>
      <c r="C64" s="317">
        <v>105</v>
      </c>
      <c r="D64" s="94" t="s">
        <v>422</v>
      </c>
      <c r="E64" s="94" t="s">
        <v>422</v>
      </c>
      <c r="F64" s="94" t="s">
        <v>422</v>
      </c>
      <c r="G64" s="94" t="s">
        <v>422</v>
      </c>
      <c r="H64" s="94" t="s">
        <v>422</v>
      </c>
      <c r="I64" s="1289"/>
      <c r="J64" s="1290"/>
      <c r="K64" s="1301"/>
      <c r="L64" s="602" t="str">
        <f ca="1">IF(OFFSET(取込データ!$A$5,0,$B64-1)="","","その他 "&amp;OFFSET(取込データ!$A$5,0,$B64-1))</f>
        <v>その他 □</v>
      </c>
      <c r="M64" s="1336" t="str">
        <f ca="1">IF(OFFSET(取込データ!$A$5,0,$C64-1)="","",OFFSET(取込データ!$A$5,0,$C64-1))</f>
        <v/>
      </c>
      <c r="N64" s="1336"/>
      <c r="O64" s="1336"/>
      <c r="P64" s="1336"/>
      <c r="Q64" s="1337"/>
      <c r="S64"/>
      <c r="T64"/>
      <c r="U64"/>
      <c r="V64"/>
      <c r="W64"/>
      <c r="X64"/>
      <c r="Y64"/>
      <c r="Z64"/>
      <c r="AA64"/>
    </row>
    <row r="65" spans="1:34" ht="15" customHeight="1">
      <c r="A65" s="317">
        <v>106</v>
      </c>
      <c r="B65" s="317">
        <v>107</v>
      </c>
      <c r="C65" s="317">
        <v>108</v>
      </c>
      <c r="D65" s="94" t="s">
        <v>422</v>
      </c>
      <c r="E65" s="94" t="s">
        <v>422</v>
      </c>
      <c r="F65" s="94" t="s">
        <v>422</v>
      </c>
      <c r="G65" s="94" t="s">
        <v>422</v>
      </c>
      <c r="H65" s="94" t="s">
        <v>422</v>
      </c>
      <c r="I65" s="1286" t="s">
        <v>276</v>
      </c>
      <c r="J65" s="1287"/>
      <c r="K65" s="1299"/>
      <c r="L65" s="1175" t="str">
        <f ca="1">IF(OFFSET(取込データ!$A$5,0,$A65-1)="","","厚生年金基金 "&amp;OFFSET(取込データ!$A$5,0,$A65-1))</f>
        <v>厚生年金基金 □</v>
      </c>
      <c r="M65" s="1174"/>
      <c r="N65" s="1173" t="str">
        <f ca="1">IF(OFFSET(取込データ!$A$5,0,$B65-1)="","","確定拠出年金 "&amp;OFFSET(取込データ!$A$5,0,$B65-1))</f>
        <v>確定拠出年金 □</v>
      </c>
      <c r="O65" s="1174"/>
      <c r="P65" s="1171" t="str">
        <f ca="1">IF(OFFSET(取込データ!$A$5,0,$C65-1)="","","確定給付年金 "&amp;OFFSET(取込データ!$A$5,0,$C65-1))</f>
        <v>確定給付年金 □</v>
      </c>
      <c r="Q65" s="1172"/>
      <c r="S65"/>
      <c r="T65"/>
      <c r="U65"/>
      <c r="V65"/>
      <c r="W65"/>
      <c r="X65"/>
      <c r="Y65"/>
      <c r="Z65"/>
      <c r="AA65"/>
    </row>
    <row r="66" spans="1:34" ht="15" customHeight="1" thickBot="1">
      <c r="A66" s="317">
        <v>109</v>
      </c>
      <c r="B66" s="317" t="s">
        <v>422</v>
      </c>
      <c r="C66" s="317" t="s">
        <v>422</v>
      </c>
      <c r="D66" s="94" t="s">
        <v>422</v>
      </c>
      <c r="E66" s="94" t="s">
        <v>422</v>
      </c>
      <c r="F66" s="94" t="s">
        <v>422</v>
      </c>
      <c r="G66" s="94" t="s">
        <v>422</v>
      </c>
      <c r="H66" s="94" t="s">
        <v>422</v>
      </c>
      <c r="I66" s="1292"/>
      <c r="J66" s="1293"/>
      <c r="K66" s="1300"/>
      <c r="L66" s="1120" t="str">
        <f ca="1">IF(OFFSET(取込データ!$A$5,0,$A66-1)="","",OFFSET(取込データ!$A$5,0,$A66-1))</f>
        <v/>
      </c>
      <c r="M66" s="1120"/>
      <c r="N66" s="1120"/>
      <c r="O66" s="1120"/>
      <c r="P66" s="1120"/>
      <c r="Q66" s="1121"/>
      <c r="S66"/>
      <c r="T66"/>
      <c r="U66"/>
      <c r="V66"/>
      <c r="W66"/>
      <c r="X66"/>
      <c r="Y66"/>
      <c r="Z66"/>
      <c r="AA66"/>
    </row>
    <row r="67" spans="1:34" ht="15" customHeight="1" thickBot="1">
      <c r="A67" s="317" t="s">
        <v>422</v>
      </c>
      <c r="B67" s="317" t="s">
        <v>422</v>
      </c>
      <c r="C67" s="317" t="s">
        <v>422</v>
      </c>
      <c r="D67" s="94" t="s">
        <v>422</v>
      </c>
      <c r="E67" s="94" t="s">
        <v>422</v>
      </c>
      <c r="F67" s="94" t="s">
        <v>422</v>
      </c>
      <c r="G67" s="94" t="s">
        <v>422</v>
      </c>
      <c r="H67" s="94" t="s">
        <v>422</v>
      </c>
      <c r="I67" s="1107" t="s">
        <v>290</v>
      </c>
      <c r="J67" s="1161" t="s">
        <v>281</v>
      </c>
      <c r="K67" s="1162"/>
      <c r="L67" s="603" t="str">
        <f ca="1">IF(L68="","",MAX($K$67:K67)+1)</f>
        <v/>
      </c>
      <c r="M67" s="604" t="str">
        <f ca="1">IF(M68="","",MAX($K$67:L67)+1)</f>
        <v/>
      </c>
      <c r="N67" s="604" t="str">
        <f ca="1">IF(N68="","",MAX($K$67:M67)+1)</f>
        <v/>
      </c>
      <c r="O67" s="604" t="str">
        <f ca="1">IF(O68="","",MAX($K$67:N67)+1)</f>
        <v/>
      </c>
      <c r="P67" s="604" t="str">
        <f>IF(P68="","",MAX($K$67:O67)+1)</f>
        <v/>
      </c>
      <c r="Q67" s="605" t="str">
        <f>IF(Q68="","",MAX($K$67:P67)+1)</f>
        <v/>
      </c>
      <c r="S67"/>
      <c r="T67"/>
      <c r="U67"/>
      <c r="V67"/>
      <c r="W67"/>
      <c r="X67"/>
      <c r="Y67"/>
      <c r="Z67"/>
      <c r="AA67"/>
    </row>
    <row r="68" spans="1:34" ht="15" customHeight="1" thickBot="1">
      <c r="A68" s="317">
        <v>110</v>
      </c>
      <c r="B68" s="317">
        <v>111</v>
      </c>
      <c r="C68" s="317">
        <v>112</v>
      </c>
      <c r="D68" s="94">
        <v>113</v>
      </c>
      <c r="E68" s="94">
        <v>114</v>
      </c>
      <c r="F68" s="94">
        <v>115</v>
      </c>
      <c r="G68" s="94">
        <v>116</v>
      </c>
      <c r="H68" s="94">
        <v>117</v>
      </c>
      <c r="I68" s="1108"/>
      <c r="J68" s="1089"/>
      <c r="K68" s="1090"/>
      <c r="L68" s="606" t="str">
        <f ca="1">IF(U68="","",U68&amp;"~")&amp;IF(V68="","",V68)</f>
        <v/>
      </c>
      <c r="M68" s="607" t="str">
        <f ca="1">IF(Y68="","",Y68&amp;"~")&amp;IF(Z68="","",Z68)</f>
        <v/>
      </c>
      <c r="N68" s="607" t="str">
        <f ca="1">IF(AC68="","",AC68&amp;"~")&amp;IF(AD68="","",AD68)</f>
        <v/>
      </c>
      <c r="O68" s="607" t="str">
        <f ca="1">IF(AG68="","",AG68&amp;"~")&amp;IF(AH68="","",AH68)</f>
        <v/>
      </c>
      <c r="P68" s="607"/>
      <c r="Q68" s="608"/>
      <c r="S68" s="110" t="str">
        <f ca="1">IF(OFFSET(取込データ!$A$5,0,$A68-1)="","",OFFSET(取込データ!$A$5,0,$A68-1))</f>
        <v/>
      </c>
      <c r="T68" s="111" t="str">
        <f ca="1">IF(OFFSET(取込データ!$A$5,0,$B68-1)="","",OFFSET(取込データ!$A$5,0,$B68-1))</f>
        <v/>
      </c>
      <c r="U68" s="111" t="str">
        <f ca="1">IF(S68="","",TEXT(S68,"[h]:mm"))</f>
        <v/>
      </c>
      <c r="V68" s="112" t="str">
        <f ca="1">IF(T68="","",TEXT(T68,"[h]:mm"))</f>
        <v/>
      </c>
      <c r="W68" s="110" t="str">
        <f ca="1">IF(OFFSET(取込データ!$A$5,0,$C68-1)="","",OFFSET(取込データ!$A$5,0,$C68-1))</f>
        <v/>
      </c>
      <c r="X68" s="111" t="str">
        <f ca="1">IF(OFFSET(取込データ!$A$5,0,$D68-1)="","",OFFSET(取込データ!$A$5,0,$D68-1))</f>
        <v/>
      </c>
      <c r="Y68" s="111" t="str">
        <f ca="1">IF(W68="","",TEXT(W68,"[h]:mm"))</f>
        <v/>
      </c>
      <c r="Z68" s="112" t="str">
        <f ca="1">IF(X68="","",TEXT(X68,"[h]:mm"))</f>
        <v/>
      </c>
      <c r="AA68" s="110" t="str">
        <f ca="1">IF(OFFSET(取込データ!$A$5,0,$E68-1)="","",OFFSET(取込データ!$A$5,0,$E68-1))</f>
        <v/>
      </c>
      <c r="AB68" s="111" t="str">
        <f ca="1">IF(OFFSET(取込データ!$A$5,0,$F68-1)="","",OFFSET(取込データ!$A$5,0,$F68-1))</f>
        <v/>
      </c>
      <c r="AC68" s="111" t="str">
        <f ca="1">IF(AA68="","",TEXT(AA68,"[h]:mm"))</f>
        <v/>
      </c>
      <c r="AD68" s="112" t="str">
        <f ca="1">IF(AB68="","",TEXT(AB68,"[h]:mm"))</f>
        <v/>
      </c>
      <c r="AE68" s="110" t="str">
        <f ca="1">IF(OFFSET(取込データ!$A$5,0,$G68-1)="","",OFFSET(取込データ!$A$5,0,$G68-1))</f>
        <v/>
      </c>
      <c r="AF68" s="111" t="str">
        <f ca="1">IF(OFFSET(取込データ!$A$5,0,$H68-1)="","",OFFSET(取込データ!$A$5,0,$H68-1))</f>
        <v/>
      </c>
      <c r="AG68" s="111" t="str">
        <f ca="1">IF(AE68="","",TEXT(AE68,"[h]:mm"))</f>
        <v/>
      </c>
      <c r="AH68" s="112" t="str">
        <f ca="1">IF(AF68="","",TEXT(AF68,"[h]:mm"))</f>
        <v/>
      </c>
    </row>
    <row r="69" spans="1:34" ht="30" customHeight="1">
      <c r="A69" s="317">
        <v>118</v>
      </c>
      <c r="B69" s="317" t="s">
        <v>422</v>
      </c>
      <c r="C69" s="317" t="s">
        <v>422</v>
      </c>
      <c r="D69" s="94" t="s">
        <v>422</v>
      </c>
      <c r="E69" s="94" t="s">
        <v>422</v>
      </c>
      <c r="F69" s="94" t="s">
        <v>422</v>
      </c>
      <c r="G69" s="94" t="s">
        <v>422</v>
      </c>
      <c r="H69" s="94" t="s">
        <v>422</v>
      </c>
      <c r="I69" s="1108"/>
      <c r="J69" s="1089"/>
      <c r="K69" s="1090"/>
      <c r="L69" s="609" t="s">
        <v>50</v>
      </c>
      <c r="M69" s="1314" t="str">
        <f ca="1">IF(OFFSET(取込データ!$A$5,0,$A69-1)="","",OFFSET(取込データ!$A$5,0,$A69-1))</f>
        <v/>
      </c>
      <c r="N69" s="1315"/>
      <c r="O69" s="1315"/>
      <c r="P69" s="1315"/>
      <c r="Q69" s="1316"/>
      <c r="S69"/>
      <c r="T69"/>
      <c r="U69"/>
      <c r="V69"/>
      <c r="W69"/>
      <c r="X69"/>
      <c r="Y69"/>
      <c r="Z69"/>
      <c r="AA69"/>
    </row>
    <row r="70" spans="1:34" ht="51" customHeight="1">
      <c r="A70" s="317">
        <v>119</v>
      </c>
      <c r="B70" s="317" t="s">
        <v>422</v>
      </c>
      <c r="C70" s="317" t="s">
        <v>422</v>
      </c>
      <c r="D70" s="94" t="s">
        <v>422</v>
      </c>
      <c r="E70" s="94" t="s">
        <v>422</v>
      </c>
      <c r="F70" s="94" t="s">
        <v>422</v>
      </c>
      <c r="G70" s="94" t="s">
        <v>422</v>
      </c>
      <c r="H70" s="94" t="s">
        <v>422</v>
      </c>
      <c r="I70" s="1108"/>
      <c r="J70" s="1091"/>
      <c r="K70" s="1092"/>
      <c r="L70" s="1329" t="str">
        <f ca="1">IF(OFFSET(取込データ!$A$5,0,$A70-1)="","",OFFSET(取込データ!$A$5,0,$A70-1))</f>
        <v/>
      </c>
      <c r="M70" s="1330"/>
      <c r="N70" s="1330"/>
      <c r="O70" s="1330"/>
      <c r="P70" s="1330"/>
      <c r="Q70" s="1331"/>
      <c r="S70"/>
      <c r="T70"/>
      <c r="U70"/>
      <c r="V70"/>
      <c r="W70"/>
      <c r="X70"/>
      <c r="Y70"/>
      <c r="Z70"/>
      <c r="AA70"/>
    </row>
    <row r="71" spans="1:34" ht="15" customHeight="1">
      <c r="A71" s="317">
        <v>120</v>
      </c>
      <c r="B71" s="317">
        <v>121</v>
      </c>
      <c r="C71" s="317">
        <v>122</v>
      </c>
      <c r="D71" s="94" t="s">
        <v>422</v>
      </c>
      <c r="E71" s="94" t="s">
        <v>422</v>
      </c>
      <c r="F71" s="94" t="s">
        <v>422</v>
      </c>
      <c r="G71" s="94" t="s">
        <v>422</v>
      </c>
      <c r="H71" s="94" t="s">
        <v>422</v>
      </c>
      <c r="I71" s="1108"/>
      <c r="J71" s="1087" t="s">
        <v>457</v>
      </c>
      <c r="K71" s="1242"/>
      <c r="L71" s="610" t="s">
        <v>113</v>
      </c>
      <c r="M71" s="548" t="str">
        <f ca="1">IF(OFFSET(取込データ!$A$5,0,$A71-1)="","",OFFSET(取込データ!$A$5,0,$A71-1))</f>
        <v/>
      </c>
      <c r="N71" s="611" t="s">
        <v>114</v>
      </c>
      <c r="O71" s="612" t="str">
        <f ca="1">IF(OFFSET(取込データ!$A$5,0,$B71-1)="","",OFFSET(取込データ!$A$5,0,$B71-1))</f>
        <v/>
      </c>
      <c r="P71" s="613" t="s">
        <v>115</v>
      </c>
      <c r="Q71" s="614" t="str">
        <f ca="1">IF(OFFSET(取込データ!$A$5,0,$C71-1)="","",OFFSET(取込データ!$A$5,0,$C71-1))</f>
        <v/>
      </c>
      <c r="S71"/>
      <c r="T71"/>
      <c r="U71"/>
      <c r="V71"/>
      <c r="W71"/>
      <c r="X71"/>
      <c r="Y71"/>
      <c r="Z71"/>
      <c r="AA71"/>
    </row>
    <row r="72" spans="1:34" ht="51" customHeight="1">
      <c r="A72" s="317">
        <v>123</v>
      </c>
      <c r="B72" s="317" t="s">
        <v>422</v>
      </c>
      <c r="C72" s="317" t="s">
        <v>422</v>
      </c>
      <c r="D72" s="94" t="s">
        <v>422</v>
      </c>
      <c r="E72" s="94" t="s">
        <v>422</v>
      </c>
      <c r="F72" s="94" t="s">
        <v>422</v>
      </c>
      <c r="G72" s="94" t="s">
        <v>422</v>
      </c>
      <c r="H72" s="94" t="s">
        <v>422</v>
      </c>
      <c r="I72" s="1108"/>
      <c r="J72" s="1091"/>
      <c r="K72" s="1092"/>
      <c r="L72" s="615" t="s">
        <v>477</v>
      </c>
      <c r="M72" s="1163" t="str">
        <f ca="1">IF(OFFSET(取込データ!$A$5,0,$A72-1)="","",OFFSET(取込データ!$A$5,0,$A72-1))</f>
        <v/>
      </c>
      <c r="N72" s="1164"/>
      <c r="O72" s="1164"/>
      <c r="P72" s="1164"/>
      <c r="Q72" s="1165"/>
      <c r="R72" s="95"/>
      <c r="S72"/>
      <c r="T72"/>
      <c r="U72"/>
      <c r="V72"/>
      <c r="W72"/>
      <c r="X72"/>
      <c r="Y72"/>
      <c r="Z72"/>
      <c r="AA72"/>
    </row>
    <row r="73" spans="1:34" ht="15" customHeight="1">
      <c r="A73" s="317">
        <v>124</v>
      </c>
      <c r="B73" s="317">
        <v>125</v>
      </c>
      <c r="C73" s="317" t="s">
        <v>422</v>
      </c>
      <c r="D73" s="94" t="s">
        <v>422</v>
      </c>
      <c r="E73" s="94" t="s">
        <v>422</v>
      </c>
      <c r="F73" s="94" t="s">
        <v>422</v>
      </c>
      <c r="G73" s="94" t="s">
        <v>422</v>
      </c>
      <c r="H73" s="94" t="s">
        <v>422</v>
      </c>
      <c r="I73" s="1108"/>
      <c r="J73" s="1110" t="s">
        <v>117</v>
      </c>
      <c r="K73" s="1111"/>
      <c r="L73" s="616" t="str">
        <f ca="1">IF(OFFSET(取込データ!$A$5,0,$A73-1)="","",OFFSET(取込データ!$A$5,0,$A73-1))</f>
        <v/>
      </c>
      <c r="M73" s="1112" t="str">
        <f ca="1">IF(OFFSET(取込データ!$A$5,0,$B73-1)="","",OFFSET(取込データ!$A$5,0,$B73-1))</f>
        <v/>
      </c>
      <c r="N73" s="1113"/>
      <c r="O73" s="1113"/>
      <c r="P73" s="1113"/>
      <c r="Q73" s="1114"/>
      <c r="S73"/>
      <c r="T73"/>
      <c r="U73"/>
      <c r="V73"/>
      <c r="W73"/>
      <c r="X73"/>
      <c r="Y73"/>
      <c r="Z73"/>
      <c r="AA73"/>
    </row>
    <row r="74" spans="1:34" ht="15" customHeight="1">
      <c r="A74" s="317">
        <v>126</v>
      </c>
      <c r="B74" s="317">
        <v>127</v>
      </c>
      <c r="C74" s="317">
        <v>128</v>
      </c>
      <c r="D74" s="94" t="s">
        <v>422</v>
      </c>
      <c r="E74" s="94" t="s">
        <v>422</v>
      </c>
      <c r="F74" s="94" t="s">
        <v>422</v>
      </c>
      <c r="G74" s="94" t="s">
        <v>422</v>
      </c>
      <c r="H74" s="94" t="s">
        <v>422</v>
      </c>
      <c r="I74" s="1108"/>
      <c r="J74" s="1087" t="s">
        <v>288</v>
      </c>
      <c r="K74" s="1088"/>
      <c r="L74" s="543" t="s">
        <v>119</v>
      </c>
      <c r="M74" s="617" t="str">
        <f ca="1">IF(OFFSET(取込データ!$A$5,0,$A74-1)="","",OFFSET(取込データ!$A$5,0,$A74-1))</f>
        <v/>
      </c>
      <c r="N74" s="618" t="s">
        <v>120</v>
      </c>
      <c r="O74" s="619" t="str">
        <f ca="1">IF(OFFSET(取込データ!$A$5,0,$B74-1)="","",OFFSET(取込データ!$A$5,0,$B74-1))</f>
        <v/>
      </c>
      <c r="P74" s="1166" t="str">
        <f ca="1">IF(OFFSET(取込データ!$A$5,0,$C74-1)="","",OFFSET(取込データ!$A$5,0,$C74-1))</f>
        <v/>
      </c>
      <c r="Q74" s="1167"/>
      <c r="S74"/>
      <c r="T74"/>
      <c r="U74"/>
      <c r="V74"/>
      <c r="W74"/>
      <c r="X74"/>
      <c r="Y74"/>
      <c r="Z74"/>
      <c r="AA74"/>
    </row>
    <row r="75" spans="1:34" ht="15" customHeight="1">
      <c r="A75" s="317">
        <v>129</v>
      </c>
      <c r="B75" s="317" t="s">
        <v>422</v>
      </c>
      <c r="C75" s="317" t="s">
        <v>422</v>
      </c>
      <c r="D75" s="94" t="s">
        <v>422</v>
      </c>
      <c r="E75" s="94" t="s">
        <v>422</v>
      </c>
      <c r="F75" s="94" t="s">
        <v>422</v>
      </c>
      <c r="G75" s="94" t="s">
        <v>422</v>
      </c>
      <c r="H75" s="94" t="s">
        <v>422</v>
      </c>
      <c r="I75" s="1108"/>
      <c r="J75" s="1089"/>
      <c r="K75" s="1090"/>
      <c r="L75" s="620" t="s">
        <v>122</v>
      </c>
      <c r="M75" s="1154" t="str">
        <f ca="1">IF(OFFSET(取込データ!$A$5,0,$A75-1)="","",OFFSET(取込データ!$A$5,0,$A75-1))</f>
        <v/>
      </c>
      <c r="N75" s="1154"/>
      <c r="O75" s="1154"/>
      <c r="P75" s="1154"/>
      <c r="Q75" s="1155"/>
      <c r="S75"/>
      <c r="T75"/>
      <c r="U75"/>
      <c r="V75"/>
      <c r="W75"/>
      <c r="X75"/>
      <c r="Y75"/>
      <c r="Z75"/>
      <c r="AA75"/>
    </row>
    <row r="76" spans="1:34" ht="15" customHeight="1">
      <c r="A76" s="317">
        <v>130</v>
      </c>
      <c r="B76" s="317">
        <v>131</v>
      </c>
      <c r="C76" s="317" t="s">
        <v>422</v>
      </c>
      <c r="D76" s="94" t="s">
        <v>422</v>
      </c>
      <c r="E76" s="94" t="s">
        <v>422</v>
      </c>
      <c r="F76" s="94" t="s">
        <v>422</v>
      </c>
      <c r="G76" s="94" t="s">
        <v>422</v>
      </c>
      <c r="H76" s="94" t="s">
        <v>422</v>
      </c>
      <c r="I76" s="1108"/>
      <c r="J76" s="1091"/>
      <c r="K76" s="1092"/>
      <c r="L76" s="621" t="s">
        <v>123</v>
      </c>
      <c r="M76" s="622" t="str">
        <f ca="1">IF(OFFSET(取込データ!$A$5,0,$A76-1)="","",OFFSET(取込データ!$A$5,0,$A76-1))</f>
        <v/>
      </c>
      <c r="N76" s="1309" t="str">
        <f ca="1">IF(OFFSET(取込データ!$A$5,0,$B76-1)="","",OFFSET(取込データ!$A$5,0,$B76-1))</f>
        <v/>
      </c>
      <c r="O76" s="1309"/>
      <c r="P76" s="1309"/>
      <c r="Q76" s="1310"/>
      <c r="S76"/>
      <c r="T76"/>
      <c r="U76"/>
      <c r="V76"/>
      <c r="W76"/>
      <c r="X76"/>
      <c r="Y76"/>
      <c r="Z76"/>
      <c r="AA76"/>
    </row>
    <row r="77" spans="1:34" ht="15" customHeight="1" thickBot="1">
      <c r="A77" s="317">
        <v>132</v>
      </c>
      <c r="B77" s="317">
        <v>133</v>
      </c>
      <c r="C77" s="317">
        <v>134</v>
      </c>
      <c r="D77" s="94" t="s">
        <v>422</v>
      </c>
      <c r="E77" s="94" t="s">
        <v>422</v>
      </c>
      <c r="F77" s="94" t="s">
        <v>422</v>
      </c>
      <c r="G77" s="94" t="s">
        <v>422</v>
      </c>
      <c r="H77" s="94" t="s">
        <v>422</v>
      </c>
      <c r="I77" s="1109"/>
      <c r="J77" s="1207" t="s">
        <v>291</v>
      </c>
      <c r="K77" s="1208"/>
      <c r="L77" s="623" t="s">
        <v>125</v>
      </c>
      <c r="M77" s="624" t="str">
        <f ca="1">IF(OFFSET(取込データ!$A$5,0,$A77-1)="","",OFFSET(取込データ!$A$5,0,$A77-1))</f>
        <v/>
      </c>
      <c r="N77" s="625" t="s">
        <v>126</v>
      </c>
      <c r="O77" s="624" t="str">
        <f ca="1">IF(OFFSET(取込データ!$A$5,0,$B77-1)="","",OFFSET(取込データ!$A$5,0,$B77-1))</f>
        <v/>
      </c>
      <c r="P77" s="626" t="s">
        <v>127</v>
      </c>
      <c r="Q77" s="557" t="str">
        <f ca="1">IF(OFFSET(取込データ!$A$5,0,$C77-1)="","",OFFSET(取込データ!$A$5,0,$C77-1))</f>
        <v/>
      </c>
      <c r="S77"/>
      <c r="T77"/>
      <c r="U77"/>
      <c r="V77"/>
      <c r="W77"/>
      <c r="X77"/>
      <c r="Y77"/>
      <c r="Z77"/>
      <c r="AA77"/>
    </row>
    <row r="78" spans="1:34" ht="15" customHeight="1">
      <c r="A78" s="317">
        <v>135</v>
      </c>
      <c r="B78" s="317">
        <v>136</v>
      </c>
      <c r="C78" s="317">
        <v>137</v>
      </c>
      <c r="D78" s="94" t="s">
        <v>422</v>
      </c>
      <c r="E78" s="94" t="s">
        <v>422</v>
      </c>
      <c r="F78" s="94" t="s">
        <v>422</v>
      </c>
      <c r="G78" s="94" t="s">
        <v>422</v>
      </c>
      <c r="H78" s="94" t="s">
        <v>422</v>
      </c>
      <c r="I78" s="1064" t="s">
        <v>293</v>
      </c>
      <c r="J78" s="1065"/>
      <c r="K78" s="1065"/>
      <c r="L78" s="627" t="s">
        <v>128</v>
      </c>
      <c r="M78" s="560" t="str">
        <f ca="1">IF(OFFSET(取込データ!$A$5,0,$A78-1)="","",OFFSET(取込データ!$A$5,0,$A78-1))</f>
        <v/>
      </c>
      <c r="N78" s="628" t="s">
        <v>129</v>
      </c>
      <c r="O78" s="560" t="str">
        <f ca="1">IF(OFFSET(取込データ!$A$5,0,$B78-1)="","",OFFSET(取込データ!$A$5,0,$B78-1))</f>
        <v/>
      </c>
      <c r="P78" s="561" t="s">
        <v>130</v>
      </c>
      <c r="Q78" s="629" t="str">
        <f ca="1">IF(OFFSET(取込データ!$A$5,0,$C78-1)="","",OFFSET(取込データ!$A$5,0,$C78-1))</f>
        <v/>
      </c>
      <c r="S78"/>
      <c r="T78"/>
      <c r="U78"/>
      <c r="V78"/>
      <c r="W78"/>
      <c r="X78"/>
      <c r="Y78"/>
      <c r="Z78"/>
      <c r="AA78"/>
    </row>
    <row r="79" spans="1:34" ht="15" customHeight="1">
      <c r="A79" s="317">
        <v>138</v>
      </c>
      <c r="B79" s="317">
        <v>139</v>
      </c>
      <c r="C79" s="317" t="s">
        <v>422</v>
      </c>
      <c r="D79" s="94" t="s">
        <v>422</v>
      </c>
      <c r="E79" s="94" t="s">
        <v>422</v>
      </c>
      <c r="F79" s="94" t="s">
        <v>422</v>
      </c>
      <c r="G79" s="94" t="s">
        <v>422</v>
      </c>
      <c r="H79" s="94" t="s">
        <v>422</v>
      </c>
      <c r="I79" s="1066"/>
      <c r="J79" s="1067"/>
      <c r="K79" s="1067"/>
      <c r="L79" s="756" t="s">
        <v>131</v>
      </c>
      <c r="M79" s="757" t="str">
        <f ca="1">IF(OFFSET(取込データ!$A$5,0,$A79-1)="","",OFFSET(取込データ!$A$5,0,$A79-1))</f>
        <v/>
      </c>
      <c r="N79" s="760" t="s">
        <v>544</v>
      </c>
      <c r="O79" s="1099" t="str">
        <f ca="1">IF(OFFSET(取込データ!$A$5,0,$B79-1)="","",OFFSET(取込データ!$A$5,0,$B79-1))</f>
        <v/>
      </c>
      <c r="P79" s="1099"/>
      <c r="Q79" s="1098"/>
      <c r="S79"/>
      <c r="T79"/>
      <c r="U79"/>
      <c r="V79"/>
      <c r="W79"/>
      <c r="X79"/>
      <c r="Y79"/>
      <c r="Z79"/>
      <c r="AA79"/>
    </row>
    <row r="80" spans="1:34" ht="15" customHeight="1" thickBot="1">
      <c r="A80" s="317">
        <v>140</v>
      </c>
      <c r="I80" s="1068"/>
      <c r="J80" s="1069"/>
      <c r="K80" s="1069"/>
      <c r="L80" s="758" t="s">
        <v>541</v>
      </c>
      <c r="M80" s="1070" t="str">
        <f ca="1">IF(OFFSET(取込データ!$A$5,0,$A80-1)="","",OFFSET(取込データ!$A$5,0,$A80-1))</f>
        <v/>
      </c>
      <c r="N80" s="1071"/>
      <c r="O80" s="1071"/>
      <c r="P80" s="1071"/>
      <c r="Q80" s="1072"/>
      <c r="S80"/>
      <c r="T80"/>
      <c r="U80"/>
      <c r="V80"/>
      <c r="W80"/>
      <c r="X80"/>
      <c r="Y80"/>
      <c r="Z80"/>
      <c r="AA80"/>
    </row>
    <row r="81" spans="1:27" ht="105.75" customHeight="1" thickBot="1">
      <c r="A81" s="96" t="s">
        <v>422</v>
      </c>
      <c r="B81" s="96" t="s">
        <v>422</v>
      </c>
      <c r="C81" s="96" t="s">
        <v>422</v>
      </c>
      <c r="D81" t="s">
        <v>422</v>
      </c>
      <c r="E81" t="s">
        <v>422</v>
      </c>
      <c r="F81" t="s">
        <v>422</v>
      </c>
      <c r="G81" t="s">
        <v>422</v>
      </c>
      <c r="H81" t="s">
        <v>422</v>
      </c>
      <c r="I81" s="558"/>
      <c r="J81" s="558"/>
      <c r="K81" s="558"/>
      <c r="L81" s="558"/>
      <c r="M81" s="558"/>
      <c r="N81" s="558"/>
      <c r="O81" s="558"/>
      <c r="P81" s="558"/>
      <c r="Q81" s="558"/>
      <c r="R81"/>
      <c r="S81"/>
      <c r="T81"/>
      <c r="U81"/>
      <c r="V81"/>
      <c r="W81"/>
      <c r="X81"/>
      <c r="Y81"/>
      <c r="Z81"/>
      <c r="AA81"/>
    </row>
    <row r="82" spans="1:27" ht="17.100000000000001" customHeight="1">
      <c r="A82" s="317">
        <v>141</v>
      </c>
      <c r="B82" s="317">
        <v>142</v>
      </c>
      <c r="C82" s="755" t="s">
        <v>422</v>
      </c>
      <c r="D82" s="94" t="s">
        <v>422</v>
      </c>
      <c r="E82" s="94" t="s">
        <v>422</v>
      </c>
      <c r="F82" s="94" t="s">
        <v>422</v>
      </c>
      <c r="G82" s="94" t="s">
        <v>422</v>
      </c>
      <c r="H82" s="94" t="s">
        <v>422</v>
      </c>
      <c r="I82" s="1225" t="s">
        <v>340</v>
      </c>
      <c r="J82" s="1246" t="s">
        <v>133</v>
      </c>
      <c r="K82" s="1334"/>
      <c r="L82" s="630" t="str">
        <f ca="1">IF(OFFSET(取込データ!$A$5,0,$A82-1)="","",OFFSET(取込データ!$A$5,0,$A82-1))</f>
        <v/>
      </c>
      <c r="M82" s="631" t="s">
        <v>134</v>
      </c>
      <c r="N82" s="1200" t="str">
        <f ca="1">IF(OFFSET(取込データ!$A$5,0,$B82-1)="","",OFFSET(取込データ!$A$5,0,$B82-1))</f>
        <v/>
      </c>
      <c r="O82" s="1200"/>
      <c r="P82" s="1200"/>
      <c r="Q82" s="1201"/>
      <c r="S82"/>
      <c r="T82"/>
      <c r="U82"/>
      <c r="V82"/>
      <c r="W82"/>
      <c r="X82"/>
      <c r="Y82"/>
      <c r="Z82"/>
      <c r="AA82"/>
    </row>
    <row r="83" spans="1:27" ht="17.100000000000001" customHeight="1">
      <c r="A83" s="317">
        <v>143</v>
      </c>
      <c r="B83" s="317">
        <v>144</v>
      </c>
      <c r="C83" s="317">
        <v>145</v>
      </c>
      <c r="D83" s="94" t="s">
        <v>422</v>
      </c>
      <c r="E83" s="94" t="s">
        <v>422</v>
      </c>
      <c r="F83" s="94" t="s">
        <v>422</v>
      </c>
      <c r="G83" s="94" t="s">
        <v>422</v>
      </c>
      <c r="H83" s="94" t="s">
        <v>422</v>
      </c>
      <c r="I83" s="1226"/>
      <c r="J83" s="1105" t="s">
        <v>458</v>
      </c>
      <c r="K83" s="1106"/>
      <c r="L83" s="1197" t="str">
        <f ca="1">IF(OFFSET(取込データ!$A$5,0,$A83-1)="","",OFFSET(取込データ!$A$5,0,$A83-1))</f>
        <v/>
      </c>
      <c r="M83" s="1311"/>
      <c r="N83" s="552" t="s">
        <v>458</v>
      </c>
      <c r="O83" s="632" t="str">
        <f ca="1">IF(OFFSET(取込データ!$A$5,0,$B83-1)="","",OFFSET(取込データ!$A$5,0,$B83-1))</f>
        <v/>
      </c>
      <c r="P83" s="633" t="s">
        <v>442</v>
      </c>
      <c r="Q83" s="634" t="str">
        <f ca="1">IF(OFFSET(取込データ!$A$5,0,$C83-1)="","",OFFSET(取込データ!$A$5,0,$C83-1))</f>
        <v/>
      </c>
      <c r="S83"/>
      <c r="T83"/>
      <c r="U83"/>
      <c r="V83"/>
      <c r="W83"/>
      <c r="X83"/>
      <c r="Y83"/>
      <c r="Z83"/>
      <c r="AA83"/>
    </row>
    <row r="84" spans="1:27" ht="17.100000000000001" customHeight="1">
      <c r="A84" s="317">
        <v>146</v>
      </c>
      <c r="B84" s="317">
        <v>147</v>
      </c>
      <c r="C84" s="317" t="s">
        <v>422</v>
      </c>
      <c r="D84" s="94" t="s">
        <v>422</v>
      </c>
      <c r="E84" s="94" t="s">
        <v>422</v>
      </c>
      <c r="F84" s="94" t="s">
        <v>422</v>
      </c>
      <c r="G84" s="94" t="s">
        <v>422</v>
      </c>
      <c r="H84" s="94" t="s">
        <v>422</v>
      </c>
      <c r="I84" s="1226"/>
      <c r="J84" s="1087" t="s">
        <v>297</v>
      </c>
      <c r="K84" s="1088"/>
      <c r="L84" s="553" t="s">
        <v>138</v>
      </c>
      <c r="M84" s="548" t="str">
        <f ca="1">IF(OFFSET(取込データ!$A$5,0,$A84-1)="","",OFFSET(取込データ!$A$5,0,$A84-1))</f>
        <v/>
      </c>
      <c r="N84" s="554" t="s">
        <v>139</v>
      </c>
      <c r="O84" s="1303" t="str">
        <f ca="1">IF(OFFSET(取込データ!$A$5,0,$B84-1)="","",OFFSET(取込データ!$A$5,0,$B84-1))</f>
        <v/>
      </c>
      <c r="P84" s="1304"/>
      <c r="Q84" s="1305"/>
      <c r="S84"/>
      <c r="T84"/>
      <c r="U84"/>
      <c r="V84"/>
      <c r="W84"/>
      <c r="X84"/>
      <c r="Y84"/>
      <c r="Z84"/>
      <c r="AA84"/>
    </row>
    <row r="85" spans="1:27" ht="17.100000000000001" customHeight="1">
      <c r="A85" s="317">
        <v>148</v>
      </c>
      <c r="B85" s="317" t="s">
        <v>422</v>
      </c>
      <c r="C85" s="317" t="s">
        <v>422</v>
      </c>
      <c r="D85" s="94" t="s">
        <v>422</v>
      </c>
      <c r="E85" s="94" t="s">
        <v>422</v>
      </c>
      <c r="F85" s="94" t="s">
        <v>422</v>
      </c>
      <c r="G85" s="94" t="s">
        <v>422</v>
      </c>
      <c r="H85" s="94" t="s">
        <v>422</v>
      </c>
      <c r="I85" s="1226"/>
      <c r="J85" s="1091"/>
      <c r="K85" s="1092"/>
      <c r="L85" s="545" t="s">
        <v>140</v>
      </c>
      <c r="M85" s="1317" t="str">
        <f ca="1">IF(OFFSET(取込データ!$A$5,0,$A85-1)="","",OFFSET(取込データ!$A$5,0,$A85-1))</f>
        <v/>
      </c>
      <c r="N85" s="1317"/>
      <c r="O85" s="1317"/>
      <c r="P85" s="1317"/>
      <c r="Q85" s="1318"/>
      <c r="S85"/>
      <c r="T85"/>
      <c r="U85"/>
      <c r="V85"/>
      <c r="W85"/>
      <c r="X85"/>
      <c r="Y85"/>
      <c r="Z85"/>
      <c r="AA85"/>
    </row>
    <row r="86" spans="1:27" ht="60" customHeight="1">
      <c r="A86" s="317">
        <v>149</v>
      </c>
      <c r="B86" s="317" t="s">
        <v>422</v>
      </c>
      <c r="C86" s="317" t="s">
        <v>422</v>
      </c>
      <c r="D86" s="94" t="s">
        <v>422</v>
      </c>
      <c r="E86" s="94" t="s">
        <v>422</v>
      </c>
      <c r="F86" s="94" t="s">
        <v>422</v>
      </c>
      <c r="G86" s="94" t="s">
        <v>422</v>
      </c>
      <c r="H86" s="94" t="s">
        <v>422</v>
      </c>
      <c r="I86" s="1226"/>
      <c r="J86" s="1105" t="s">
        <v>141</v>
      </c>
      <c r="K86" s="1248"/>
      <c r="L86" s="1128" t="str">
        <f ca="1">IF(OFFSET(取込データ!$A$5,0,$A86-1)="","",OFFSET(取込データ!$A$5,0,$A86-1))</f>
        <v/>
      </c>
      <c r="M86" s="1113"/>
      <c r="N86" s="1113"/>
      <c r="O86" s="1113"/>
      <c r="P86" s="1113"/>
      <c r="Q86" s="1114"/>
      <c r="S86"/>
      <c r="T86"/>
      <c r="U86"/>
      <c r="V86"/>
      <c r="W86"/>
      <c r="X86"/>
      <c r="Y86"/>
      <c r="Z86"/>
      <c r="AA86"/>
    </row>
    <row r="87" spans="1:27" ht="17.100000000000001" customHeight="1">
      <c r="A87" s="317">
        <v>150</v>
      </c>
      <c r="B87" s="317">
        <v>151</v>
      </c>
      <c r="C87" s="317" t="s">
        <v>422</v>
      </c>
      <c r="D87" s="94" t="s">
        <v>422</v>
      </c>
      <c r="E87" s="94" t="s">
        <v>422</v>
      </c>
      <c r="F87" s="94" t="s">
        <v>422</v>
      </c>
      <c r="G87" s="94" t="s">
        <v>422</v>
      </c>
      <c r="H87" s="94" t="s">
        <v>422</v>
      </c>
      <c r="I87" s="1226"/>
      <c r="J87" s="1087" t="s">
        <v>0</v>
      </c>
      <c r="K87" s="1088"/>
      <c r="L87" s="538" t="s">
        <v>451</v>
      </c>
      <c r="M87" s="635" t="str">
        <f ca="1">IF(OFFSET(取込データ!$A$5,0,$A87-1)="","",OFFSET(取込データ!$A$5,0,$A87-1))</f>
        <v/>
      </c>
      <c r="N87" s="636" t="s">
        <v>459</v>
      </c>
      <c r="O87" s="637" t="str">
        <f ca="1">IF(OFFSET(取込データ!$A$5,0,$B87-1)="","",OFFSET(取込データ!$A$5,0,$B87-1))</f>
        <v/>
      </c>
      <c r="P87" s="638" t="s">
        <v>467</v>
      </c>
      <c r="Q87" s="639"/>
      <c r="S87"/>
      <c r="T87"/>
      <c r="U87"/>
      <c r="V87"/>
      <c r="W87"/>
      <c r="X87"/>
      <c r="Y87"/>
      <c r="Z87"/>
      <c r="AA87"/>
    </row>
    <row r="88" spans="1:27" ht="17.100000000000001" customHeight="1">
      <c r="A88" s="317" t="s">
        <v>422</v>
      </c>
      <c r="B88" s="317" t="s">
        <v>422</v>
      </c>
      <c r="C88" s="317" t="s">
        <v>422</v>
      </c>
      <c r="D88" s="94" t="s">
        <v>422</v>
      </c>
      <c r="E88" s="94" t="s">
        <v>422</v>
      </c>
      <c r="F88" s="94" t="s">
        <v>422</v>
      </c>
      <c r="G88" s="94" t="s">
        <v>422</v>
      </c>
      <c r="H88" s="94" t="s">
        <v>422</v>
      </c>
      <c r="I88" s="1226"/>
      <c r="J88" s="1110" t="s">
        <v>300</v>
      </c>
      <c r="K88" s="1111"/>
      <c r="L88" s="1152" t="s">
        <v>301</v>
      </c>
      <c r="M88" s="1150" t="str">
        <f ca="1">IF(OFFSET(取込データ!$A$5,0,$A89-1)="","",OFFSET(取込データ!$A$5,0,$A89-1))</f>
        <v>□</v>
      </c>
      <c r="N88" s="640" t="s">
        <v>302</v>
      </c>
      <c r="O88" s="641" t="str">
        <f ca="1">IF(OFFSET(取込データ!$A$5,0,$B89-1)="","",OFFSET(取込データ!$A$5,0,$B89-1))</f>
        <v>□</v>
      </c>
      <c r="P88" s="548" t="str">
        <f ca="1">IF(OFFSET(取込データ!$A$5,0,$C89-1)="","","予定 "&amp;OFFSET(取込データ!$A$5,0,$C89-1)&amp;" 回")</f>
        <v/>
      </c>
      <c r="Q88" s="642"/>
      <c r="S88"/>
      <c r="T88"/>
      <c r="U88"/>
      <c r="V88"/>
      <c r="W88"/>
      <c r="X88"/>
      <c r="Y88"/>
      <c r="Z88"/>
      <c r="AA88"/>
    </row>
    <row r="89" spans="1:27" ht="17.100000000000001" customHeight="1">
      <c r="A89" s="317">
        <v>152</v>
      </c>
      <c r="B89" s="317">
        <v>153</v>
      </c>
      <c r="C89" s="317">
        <v>154</v>
      </c>
      <c r="D89" s="94">
        <v>155</v>
      </c>
      <c r="E89" s="94">
        <v>156</v>
      </c>
      <c r="F89" s="94" t="s">
        <v>422</v>
      </c>
      <c r="G89" s="94" t="s">
        <v>422</v>
      </c>
      <c r="H89" s="94" t="s">
        <v>422</v>
      </c>
      <c r="I89" s="1226"/>
      <c r="J89" s="1236"/>
      <c r="K89" s="1332"/>
      <c r="L89" s="1153"/>
      <c r="M89" s="1151"/>
      <c r="N89" s="643" t="s">
        <v>303</v>
      </c>
      <c r="O89" s="644" t="str">
        <f ca="1">IF(OFFSET(取込データ!$A$5,0,$D89-1)="","",OFFSET(取込データ!$A$5,0,$D89-1))</f>
        <v>□</v>
      </c>
      <c r="P89" s="592" t="str">
        <f ca="1">IF(OFFSET(取込データ!$A$5,0,$E89-1)="","","予定 "&amp;OFFSET(取込データ!$A$5,0,$E89-1)&amp;" 回")</f>
        <v/>
      </c>
      <c r="Q89" s="645"/>
      <c r="S89"/>
      <c r="T89"/>
      <c r="U89"/>
      <c r="V89"/>
      <c r="W89"/>
      <c r="X89"/>
      <c r="Y89"/>
      <c r="Z89"/>
      <c r="AA89"/>
    </row>
    <row r="90" spans="1:27" ht="17.100000000000001" customHeight="1">
      <c r="A90" s="317">
        <v>157</v>
      </c>
      <c r="B90" s="317">
        <v>158</v>
      </c>
      <c r="C90" s="317" t="s">
        <v>422</v>
      </c>
      <c r="D90" s="94" t="s">
        <v>422</v>
      </c>
      <c r="E90" s="94" t="s">
        <v>422</v>
      </c>
      <c r="F90" s="94" t="s">
        <v>422</v>
      </c>
      <c r="G90" s="94" t="s">
        <v>422</v>
      </c>
      <c r="H90" s="94" t="s">
        <v>422</v>
      </c>
      <c r="I90" s="1226"/>
      <c r="J90" s="1236"/>
      <c r="K90" s="1332"/>
      <c r="L90" s="646" t="s">
        <v>304</v>
      </c>
      <c r="M90" s="647" t="str">
        <f ca="1">IF(OFFSET(取込データ!$A$5,0,$A90-1)="","",OFFSET(取込データ!$A$5,0,$A90-1))</f>
        <v>□</v>
      </c>
      <c r="N90" s="1099" t="str">
        <f ca="1">IF(OFFSET(取込データ!$A$5,0,$B90-1)="","",OFFSET(取込データ!$A$5,0,$B90-1))</f>
        <v/>
      </c>
      <c r="O90" s="1099"/>
      <c r="P90" s="1099"/>
      <c r="Q90" s="1098"/>
      <c r="S90"/>
      <c r="T90"/>
      <c r="U90"/>
      <c r="V90"/>
      <c r="W90"/>
      <c r="X90"/>
      <c r="Y90"/>
      <c r="Z90"/>
      <c r="AA90"/>
    </row>
    <row r="91" spans="1:27" ht="17.100000000000001" customHeight="1">
      <c r="A91" s="317">
        <v>159</v>
      </c>
      <c r="B91" s="317">
        <v>160</v>
      </c>
      <c r="C91" s="317" t="s">
        <v>422</v>
      </c>
      <c r="D91" s="94" t="s">
        <v>422</v>
      </c>
      <c r="E91" s="94" t="s">
        <v>422</v>
      </c>
      <c r="F91" s="94" t="s">
        <v>422</v>
      </c>
      <c r="G91" s="94" t="s">
        <v>422</v>
      </c>
      <c r="H91" s="94" t="s">
        <v>422</v>
      </c>
      <c r="I91" s="1226"/>
      <c r="J91" s="1156"/>
      <c r="K91" s="1333"/>
      <c r="L91" s="648" t="s">
        <v>50</v>
      </c>
      <c r="M91" s="649" t="str">
        <f ca="1">IF(OFFSET(取込データ!$A$5,0,$A91-1)="","",OFFSET(取込データ!$A$5,0,$A91-1))</f>
        <v>□</v>
      </c>
      <c r="N91" s="1132" t="str">
        <f ca="1">IF(OFFSET(取込データ!$A$5,0,$B91-1)="","",OFFSET(取込データ!$A$5,0,$B91-1))</f>
        <v/>
      </c>
      <c r="O91" s="1132"/>
      <c r="P91" s="1132"/>
      <c r="Q91" s="1133"/>
      <c r="S91"/>
      <c r="T91"/>
      <c r="U91"/>
      <c r="V91"/>
      <c r="W91"/>
      <c r="X91"/>
      <c r="Y91"/>
      <c r="Z91"/>
      <c r="AA91"/>
    </row>
    <row r="92" spans="1:27" ht="17.100000000000001" customHeight="1">
      <c r="A92" s="317">
        <v>161</v>
      </c>
      <c r="B92" s="317">
        <v>162</v>
      </c>
      <c r="C92" s="317" t="s">
        <v>422</v>
      </c>
      <c r="D92" s="94" t="s">
        <v>422</v>
      </c>
      <c r="E92" s="94" t="s">
        <v>422</v>
      </c>
      <c r="F92" s="94" t="s">
        <v>422</v>
      </c>
      <c r="G92" s="94" t="s">
        <v>422</v>
      </c>
      <c r="H92" s="94" t="s">
        <v>422</v>
      </c>
      <c r="I92" s="1226"/>
      <c r="J92" s="1087" t="s">
        <v>309</v>
      </c>
      <c r="K92" s="1088"/>
      <c r="L92" s="650" t="s">
        <v>152</v>
      </c>
      <c r="M92" s="1327" t="str">
        <f ca="1">IF(OFFSET(取込データ!$A$5,0,$A92-1)="","",OFFSET(取込データ!$A$5,0,$A92-1))</f>
        <v/>
      </c>
      <c r="N92" s="1328"/>
      <c r="O92" s="651" t="s">
        <v>153</v>
      </c>
      <c r="P92" s="1129" t="str">
        <f ca="1">IF(OFFSET(取込データ!$A$5,0,$B92-1)="","",OFFSET(取込データ!$A$5,0,$B92-1))</f>
        <v/>
      </c>
      <c r="Q92" s="1130"/>
      <c r="S92"/>
      <c r="T92"/>
      <c r="U92"/>
      <c r="V92"/>
      <c r="W92"/>
      <c r="X92"/>
      <c r="Y92"/>
      <c r="Z92"/>
      <c r="AA92"/>
    </row>
    <row r="93" spans="1:27" ht="17.100000000000001" customHeight="1">
      <c r="A93" s="317">
        <v>163</v>
      </c>
      <c r="B93" s="317" t="s">
        <v>422</v>
      </c>
      <c r="C93" s="317" t="s">
        <v>422</v>
      </c>
      <c r="D93" s="94" t="s">
        <v>422</v>
      </c>
      <c r="E93" s="94" t="s">
        <v>422</v>
      </c>
      <c r="F93" s="94" t="s">
        <v>422</v>
      </c>
      <c r="G93" s="94" t="s">
        <v>422</v>
      </c>
      <c r="H93" s="94" t="s">
        <v>422</v>
      </c>
      <c r="I93" s="1226"/>
      <c r="J93" s="1091"/>
      <c r="K93" s="1092"/>
      <c r="L93" s="1131" t="str">
        <f ca="1">IF(OFFSET(取込データ!$A$5,0,$A93-1)="","",OFFSET(取込データ!$A$5,0,$A93-1))</f>
        <v/>
      </c>
      <c r="M93" s="1132"/>
      <c r="N93" s="1132"/>
      <c r="O93" s="1132"/>
      <c r="P93" s="1132"/>
      <c r="Q93" s="1133"/>
      <c r="S93"/>
      <c r="T93"/>
      <c r="U93"/>
      <c r="V93"/>
      <c r="W93"/>
      <c r="X93"/>
      <c r="Y93"/>
      <c r="Z93"/>
      <c r="AA93"/>
    </row>
    <row r="94" spans="1:27" ht="17.100000000000001" customHeight="1">
      <c r="A94" s="317">
        <v>165</v>
      </c>
      <c r="B94" s="317">
        <v>166</v>
      </c>
      <c r="C94" s="317">
        <v>167</v>
      </c>
      <c r="D94" s="94" t="s">
        <v>422</v>
      </c>
      <c r="E94" s="94" t="s">
        <v>422</v>
      </c>
      <c r="F94" s="94" t="s">
        <v>422</v>
      </c>
      <c r="G94" s="94" t="s">
        <v>422</v>
      </c>
      <c r="H94" s="94" t="s">
        <v>422</v>
      </c>
      <c r="I94" s="1226"/>
      <c r="J94" s="1087" t="s">
        <v>310</v>
      </c>
      <c r="K94" s="1088"/>
      <c r="L94" s="529" t="str">
        <f ca="1">IF(OFFSET(取込データ!$A$5,0,$A94-1)="","","〒"&amp;OFFSET(取込データ!$A$5,0,$A94-1))</f>
        <v/>
      </c>
      <c r="M94" s="515" t="str">
        <f ca="1">IF(OFFSET(取込データ!$A$5,0,$B94-1)="","",OFFSET(取込データ!$A$5,0,$B94-1))</f>
        <v/>
      </c>
      <c r="N94" s="1186" t="str">
        <f ca="1">IF(OFFSET(取込データ!$A$5,0,$C94-1)="","",OFFSET(取込データ!$A$5,0,$C94-1))</f>
        <v/>
      </c>
      <c r="O94" s="1186"/>
      <c r="P94" s="1186"/>
      <c r="Q94" s="1187"/>
      <c r="S94"/>
      <c r="T94"/>
      <c r="U94"/>
      <c r="V94"/>
      <c r="W94"/>
      <c r="X94"/>
      <c r="Y94"/>
      <c r="Z94"/>
      <c r="AA94"/>
    </row>
    <row r="95" spans="1:27" ht="17.100000000000001" customHeight="1">
      <c r="A95" s="317">
        <v>168</v>
      </c>
      <c r="B95" s="317" t="s">
        <v>422</v>
      </c>
      <c r="C95" s="317" t="s">
        <v>422</v>
      </c>
      <c r="D95" s="94" t="s">
        <v>422</v>
      </c>
      <c r="E95" s="94" t="s">
        <v>422</v>
      </c>
      <c r="F95" s="94" t="s">
        <v>422</v>
      </c>
      <c r="G95" s="94" t="s">
        <v>422</v>
      </c>
      <c r="H95" s="94" t="s">
        <v>422</v>
      </c>
      <c r="I95" s="1226"/>
      <c r="J95" s="1089"/>
      <c r="K95" s="1090"/>
      <c r="L95" s="1125" t="str">
        <f ca="1">IF(OFFSET(取込データ!$A$5,0,$A95-1)="","",OFFSET(取込データ!$A$5,0,$A95-1))</f>
        <v/>
      </c>
      <c r="M95" s="1126"/>
      <c r="N95" s="1126"/>
      <c r="O95" s="1126"/>
      <c r="P95" s="1126"/>
      <c r="Q95" s="1127"/>
      <c r="S95"/>
      <c r="T95"/>
      <c r="U95"/>
      <c r="V95"/>
      <c r="W95"/>
      <c r="X95"/>
      <c r="Y95"/>
      <c r="Z95"/>
      <c r="AA95"/>
    </row>
    <row r="96" spans="1:27" ht="17.100000000000001" customHeight="1">
      <c r="A96" s="317">
        <v>169</v>
      </c>
      <c r="B96" s="317">
        <v>170</v>
      </c>
      <c r="C96" s="317" t="s">
        <v>422</v>
      </c>
      <c r="D96" s="94" t="s">
        <v>422</v>
      </c>
      <c r="E96" s="94" t="s">
        <v>422</v>
      </c>
      <c r="F96" s="94" t="s">
        <v>422</v>
      </c>
      <c r="G96" s="94" t="s">
        <v>422</v>
      </c>
      <c r="H96" s="94" t="s">
        <v>422</v>
      </c>
      <c r="I96" s="1226"/>
      <c r="J96" s="1091"/>
      <c r="K96" s="1092"/>
      <c r="L96" s="553" t="s">
        <v>460</v>
      </c>
      <c r="M96" s="551" t="str">
        <f ca="1">IF(OFFSET(取込データ!$A$5,0,$A96-1)="","",OFFSET(取込データ!$A$5,0,$A96-1))</f>
        <v/>
      </c>
      <c r="N96" s="1115" t="str">
        <f ca="1">IF(OFFSET(取込データ!$A$5,0,$B96-1)="","",OFFSET(取込データ!$A$5,0,$B96-1))</f>
        <v/>
      </c>
      <c r="O96" s="1116"/>
      <c r="P96" s="1116"/>
      <c r="Q96" s="1117"/>
      <c r="S96"/>
      <c r="T96"/>
      <c r="U96"/>
      <c r="V96"/>
      <c r="W96"/>
      <c r="X96"/>
      <c r="Y96"/>
      <c r="Z96"/>
      <c r="AA96"/>
    </row>
    <row r="97" spans="1:27" ht="17.100000000000001" customHeight="1">
      <c r="A97" s="317">
        <v>171</v>
      </c>
      <c r="B97" s="317">
        <v>172</v>
      </c>
      <c r="C97" s="317" t="s">
        <v>422</v>
      </c>
      <c r="D97" s="94" t="s">
        <v>422</v>
      </c>
      <c r="E97" s="94" t="s">
        <v>422</v>
      </c>
      <c r="F97" s="94" t="s">
        <v>422</v>
      </c>
      <c r="G97" s="94" t="s">
        <v>422</v>
      </c>
      <c r="H97" s="94" t="s">
        <v>422</v>
      </c>
      <c r="I97" s="1226"/>
      <c r="J97" s="1087" t="s">
        <v>314</v>
      </c>
      <c r="K97" s="1088"/>
      <c r="L97" s="550" t="s">
        <v>461</v>
      </c>
      <c r="M97" s="1134" t="str">
        <f ca="1">IF(OFFSET(取込データ!$A$5,0,$A97-1)="","",OFFSET(取込データ!$A$5,0,$A97-1)&amp;" 日以内")</f>
        <v/>
      </c>
      <c r="N97" s="1135"/>
      <c r="O97" s="652" t="s">
        <v>462</v>
      </c>
      <c r="P97" s="1134" t="str">
        <f ca="1">IF(OFFSET(取込データ!$A$5,0,$B97-1)="","",OFFSET(取込データ!$A$5,0,$B97-1)&amp;" 日以内")</f>
        <v/>
      </c>
      <c r="Q97" s="1136"/>
      <c r="S97"/>
      <c r="T97"/>
      <c r="U97"/>
      <c r="V97"/>
      <c r="W97"/>
      <c r="X97"/>
      <c r="Y97"/>
      <c r="Z97"/>
      <c r="AA97"/>
    </row>
    <row r="98" spans="1:27" ht="17.100000000000001" customHeight="1">
      <c r="A98" s="317">
        <v>173</v>
      </c>
      <c r="B98" s="317" t="s">
        <v>422</v>
      </c>
      <c r="C98" s="317" t="s">
        <v>422</v>
      </c>
      <c r="D98" s="94" t="s">
        <v>422</v>
      </c>
      <c r="E98" s="94" t="s">
        <v>422</v>
      </c>
      <c r="F98" s="94" t="s">
        <v>422</v>
      </c>
      <c r="G98" s="94" t="s">
        <v>422</v>
      </c>
      <c r="H98" s="94" t="s">
        <v>422</v>
      </c>
      <c r="I98" s="1226"/>
      <c r="J98" s="1091"/>
      <c r="K98" s="1092"/>
      <c r="L98" s="587" t="s">
        <v>50</v>
      </c>
      <c r="M98" s="1118" t="str">
        <f ca="1">IF(OFFSET(取込データ!$A$5,0,$A98-1)="","",OFFSET(取込データ!$A$5,0,$A98-1))</f>
        <v/>
      </c>
      <c r="N98" s="1118"/>
      <c r="O98" s="1118"/>
      <c r="P98" s="1118"/>
      <c r="Q98" s="1119"/>
      <c r="S98"/>
      <c r="T98"/>
      <c r="U98"/>
      <c r="V98"/>
      <c r="W98"/>
      <c r="X98"/>
      <c r="Y98"/>
      <c r="Z98"/>
      <c r="AA98"/>
    </row>
    <row r="99" spans="1:27" ht="17.100000000000001" customHeight="1">
      <c r="A99" s="317" t="s">
        <v>422</v>
      </c>
      <c r="B99" s="317" t="s">
        <v>422</v>
      </c>
      <c r="C99" s="317" t="s">
        <v>422</v>
      </c>
      <c r="D99" s="94" t="s">
        <v>422</v>
      </c>
      <c r="E99" s="94" t="s">
        <v>422</v>
      </c>
      <c r="F99" s="94" t="s">
        <v>422</v>
      </c>
      <c r="G99" s="94" t="s">
        <v>422</v>
      </c>
      <c r="H99" s="94" t="s">
        <v>422</v>
      </c>
      <c r="I99" s="1226"/>
      <c r="J99" s="1087" t="s">
        <v>320</v>
      </c>
      <c r="K99" s="1088"/>
      <c r="L99" s="653" t="s">
        <v>321</v>
      </c>
      <c r="M99" s="654" t="s">
        <v>322</v>
      </c>
      <c r="N99" s="654" t="s">
        <v>323</v>
      </c>
      <c r="O99" s="655" t="s">
        <v>50</v>
      </c>
      <c r="P99" s="1137" t="str">
        <f ca="1">IF(OFFSET(取込データ!$A$5,0,$E100-1)="","",OFFSET(取込データ!$A$5,0,$E100-1))</f>
        <v/>
      </c>
      <c r="Q99" s="1138"/>
      <c r="S99"/>
      <c r="T99"/>
      <c r="U99"/>
      <c r="V99"/>
      <c r="W99"/>
      <c r="X99"/>
      <c r="Y99"/>
      <c r="Z99"/>
      <c r="AA99"/>
    </row>
    <row r="100" spans="1:27" ht="17.100000000000001" customHeight="1">
      <c r="A100" s="317">
        <v>174</v>
      </c>
      <c r="B100" s="317">
        <v>175</v>
      </c>
      <c r="C100" s="317">
        <v>176</v>
      </c>
      <c r="D100" s="94">
        <v>177</v>
      </c>
      <c r="E100" s="94">
        <v>178</v>
      </c>
      <c r="F100" s="94" t="s">
        <v>422</v>
      </c>
      <c r="G100" s="94" t="s">
        <v>422</v>
      </c>
      <c r="H100" s="94" t="s">
        <v>422</v>
      </c>
      <c r="I100" s="1226"/>
      <c r="J100" s="1089"/>
      <c r="K100" s="1090"/>
      <c r="L100" s="656" t="str">
        <f ca="1">IF(OFFSET(取込データ!$A$5,0,$A100-1)="","",OFFSET(取込データ!$A$5,0,$A100-1))</f>
        <v>□</v>
      </c>
      <c r="M100" s="657" t="str">
        <f ca="1">IF(OFFSET(取込データ!$A$5,0,$B100-1)="","",OFFSET(取込データ!$A$5,0,$B100-1))</f>
        <v>□</v>
      </c>
      <c r="N100" s="658" t="str">
        <f ca="1">IF(OFFSET(取込データ!$A$5,0,$C100-1)="","",OFFSET(取込データ!$A$5,0,$C100-1))</f>
        <v>□</v>
      </c>
      <c r="O100" s="659" t="str">
        <f ca="1">IF(OFFSET(取込データ!$A$5,0,$D100-1)="","",OFFSET(取込データ!$A$5,0,$D100-1))</f>
        <v>□</v>
      </c>
      <c r="P100" s="1139"/>
      <c r="Q100" s="1140"/>
      <c r="S100"/>
      <c r="T100"/>
      <c r="U100"/>
      <c r="V100"/>
      <c r="W100"/>
      <c r="X100"/>
      <c r="Y100"/>
      <c r="Z100"/>
      <c r="AA100"/>
    </row>
    <row r="101" spans="1:27" ht="17.100000000000001" customHeight="1">
      <c r="A101" s="317" t="s">
        <v>422</v>
      </c>
      <c r="B101" s="317" t="s">
        <v>422</v>
      </c>
      <c r="C101" s="317" t="s">
        <v>422</v>
      </c>
      <c r="D101" s="94" t="s">
        <v>422</v>
      </c>
      <c r="E101" s="94" t="s">
        <v>422</v>
      </c>
      <c r="F101" s="94" t="s">
        <v>422</v>
      </c>
      <c r="G101" s="94" t="s">
        <v>422</v>
      </c>
      <c r="H101" s="94" t="s">
        <v>422</v>
      </c>
      <c r="I101" s="1226"/>
      <c r="J101" s="1084" t="s">
        <v>325</v>
      </c>
      <c r="K101" s="1087" t="s">
        <v>326</v>
      </c>
      <c r="L101" s="553" t="s">
        <v>327</v>
      </c>
      <c r="M101" s="654" t="s">
        <v>328</v>
      </c>
      <c r="N101" s="654" t="s">
        <v>50</v>
      </c>
      <c r="O101" s="1141" t="str">
        <f ca="1">IF(OFFSET(取込データ!$A$5,0,$D102-1)="","","その他:"&amp;OFFSET(取込データ!$A$5,0,$D102-1))</f>
        <v>その他:□</v>
      </c>
      <c r="P101" s="1142"/>
      <c r="Q101" s="1143"/>
      <c r="S101"/>
      <c r="T101"/>
      <c r="U101"/>
      <c r="V101"/>
      <c r="W101"/>
      <c r="X101"/>
      <c r="Y101"/>
      <c r="Z101"/>
      <c r="AA101"/>
    </row>
    <row r="102" spans="1:27" ht="17.100000000000001" customHeight="1">
      <c r="A102" s="317">
        <v>179</v>
      </c>
      <c r="B102" s="317">
        <v>180</v>
      </c>
      <c r="C102" s="317">
        <v>181</v>
      </c>
      <c r="D102" s="94">
        <v>182</v>
      </c>
      <c r="E102" s="94" t="s">
        <v>422</v>
      </c>
      <c r="F102" s="94" t="s">
        <v>422</v>
      </c>
      <c r="G102" s="94" t="s">
        <v>422</v>
      </c>
      <c r="H102" s="94" t="s">
        <v>422</v>
      </c>
      <c r="I102" s="1226"/>
      <c r="J102" s="1085"/>
      <c r="K102" s="1089"/>
      <c r="L102" s="660" t="str">
        <f ca="1">IF(OFFSET(取込データ!$A$5,0,$A102-1)="","",OFFSET(取込データ!$A$5,0,$A102-1))</f>
        <v>□</v>
      </c>
      <c r="M102" s="661" t="str">
        <f ca="1">IF(OFFSET(取込データ!$A$5,0,$B102-1)="","",OFFSET(取込データ!$A$5,0,$B102-1))</f>
        <v>□</v>
      </c>
      <c r="N102" s="657" t="str">
        <f ca="1">IF(OFFSET(取込データ!$A$5,0,$C102-1)="","",OFFSET(取込データ!$A$5,0,$C102-1))</f>
        <v>□</v>
      </c>
      <c r="O102" s="1144"/>
      <c r="P102" s="1145"/>
      <c r="Q102" s="1146"/>
      <c r="S102"/>
      <c r="T102"/>
      <c r="U102"/>
      <c r="V102"/>
      <c r="W102"/>
      <c r="X102"/>
      <c r="Y102"/>
      <c r="Z102"/>
      <c r="AA102"/>
    </row>
    <row r="103" spans="1:27" ht="17.100000000000001" customHeight="1">
      <c r="A103" s="317">
        <v>183</v>
      </c>
      <c r="B103" s="317">
        <v>184</v>
      </c>
      <c r="C103" s="317" t="s">
        <v>422</v>
      </c>
      <c r="D103" s="94" t="s">
        <v>422</v>
      </c>
      <c r="E103" s="94" t="s">
        <v>422</v>
      </c>
      <c r="F103" s="94" t="s">
        <v>422</v>
      </c>
      <c r="G103" s="94" t="s">
        <v>422</v>
      </c>
      <c r="H103" s="94" t="s">
        <v>422</v>
      </c>
      <c r="I103" s="1226"/>
      <c r="J103" s="1085"/>
      <c r="K103" s="1306" t="s">
        <v>331</v>
      </c>
      <c r="L103" s="543" t="s">
        <v>335</v>
      </c>
      <c r="M103" s="662" t="str">
        <f ca="1">IF(OFFSET(取込データ!$A$5,0,$A103-1)="","",OFFSET(取込データ!$A$5,0,$A103-1))</f>
        <v>□</v>
      </c>
      <c r="N103" s="1095" t="str">
        <f ca="1">IF(OFFSET(取込データ!$A$5,0,$B103-1)="","",OFFSET(取込データ!$A$5,0,$B103-1))</f>
        <v/>
      </c>
      <c r="O103" s="1095"/>
      <c r="P103" s="1095"/>
      <c r="Q103" s="1094"/>
      <c r="S103"/>
      <c r="T103"/>
      <c r="U103"/>
      <c r="V103"/>
      <c r="W103"/>
      <c r="X103"/>
      <c r="Y103"/>
      <c r="Z103"/>
      <c r="AA103"/>
    </row>
    <row r="104" spans="1:27" ht="17.100000000000001" customHeight="1">
      <c r="A104" s="317">
        <v>185</v>
      </c>
      <c r="B104" s="317">
        <v>187</v>
      </c>
      <c r="C104" s="317">
        <v>188</v>
      </c>
      <c r="D104" s="94">
        <v>189</v>
      </c>
      <c r="E104" s="94" t="s">
        <v>422</v>
      </c>
      <c r="F104" s="94" t="s">
        <v>422</v>
      </c>
      <c r="G104" s="94" t="s">
        <v>422</v>
      </c>
      <c r="H104" s="94" t="s">
        <v>422</v>
      </c>
      <c r="I104" s="1226"/>
      <c r="J104" s="1085"/>
      <c r="K104" s="1307"/>
      <c r="L104" s="1159" t="s">
        <v>322</v>
      </c>
      <c r="M104" s="1157" t="str">
        <f ca="1">IF(OFFSET(取込データ!$A$5,0,$A104-1)="","",OFFSET(取込データ!$A$5,0,$A104-1))</f>
        <v>□</v>
      </c>
      <c r="N104" s="519" t="str">
        <f ca="1">IF(OFFSET(取込データ!$A$5,0,$B104-1)="","","〒"&amp;OFFSET(取込データ!$A$5,0,$B104-1))</f>
        <v/>
      </c>
      <c r="O104" s="663" t="str">
        <f ca="1">IF(OFFSET(取込データ!$A$5,0,$C104-1)="","",OFFSET(取込データ!$A$5,0,$C104-1))</f>
        <v/>
      </c>
      <c r="P104" s="1312" t="str">
        <f ca="1">IF(OFFSET(取込データ!$A$5,0,$D104-1)="","",OFFSET(取込データ!$A$5,0,$D104-1))</f>
        <v/>
      </c>
      <c r="Q104" s="1313"/>
      <c r="S104"/>
      <c r="T104"/>
      <c r="U104"/>
      <c r="V104"/>
      <c r="W104"/>
      <c r="X104"/>
      <c r="Y104"/>
      <c r="Z104"/>
      <c r="AA104"/>
    </row>
    <row r="105" spans="1:27" ht="17.100000000000001" customHeight="1">
      <c r="A105" s="317">
        <v>190</v>
      </c>
      <c r="B105" s="317" t="s">
        <v>422</v>
      </c>
      <c r="C105" s="317" t="s">
        <v>422</v>
      </c>
      <c r="D105" s="94" t="s">
        <v>422</v>
      </c>
      <c r="E105" s="94" t="s">
        <v>422</v>
      </c>
      <c r="F105" s="94" t="s">
        <v>422</v>
      </c>
      <c r="G105" s="94" t="s">
        <v>422</v>
      </c>
      <c r="H105" s="94" t="s">
        <v>422</v>
      </c>
      <c r="I105" s="1226"/>
      <c r="J105" s="1085"/>
      <c r="K105" s="1307"/>
      <c r="L105" s="1160"/>
      <c r="M105" s="1158"/>
      <c r="N105" s="1266" t="str">
        <f ca="1">IF(OFFSET(取込データ!$A$5,0,$A105-1)="","",OFFSET(取込データ!$A$5,0,$A105-1))</f>
        <v/>
      </c>
      <c r="O105" s="1266"/>
      <c r="P105" s="1266"/>
      <c r="Q105" s="1267"/>
      <c r="S105"/>
      <c r="T105"/>
      <c r="U105"/>
      <c r="V105"/>
      <c r="W105"/>
      <c r="X105"/>
      <c r="Y105"/>
      <c r="Z105"/>
      <c r="AA105"/>
    </row>
    <row r="106" spans="1:27" ht="17.100000000000001" customHeight="1">
      <c r="A106" s="317">
        <v>191</v>
      </c>
      <c r="B106" s="317">
        <v>192</v>
      </c>
      <c r="C106" s="317" t="s">
        <v>422</v>
      </c>
      <c r="D106" s="94" t="s">
        <v>422</v>
      </c>
      <c r="E106" s="94" t="s">
        <v>422</v>
      </c>
      <c r="F106" s="94" t="s">
        <v>422</v>
      </c>
      <c r="G106" s="94" t="s">
        <v>422</v>
      </c>
      <c r="H106" s="94" t="s">
        <v>422</v>
      </c>
      <c r="I106" s="1226"/>
      <c r="J106" s="1085"/>
      <c r="K106" s="1308"/>
      <c r="L106" s="587" t="s">
        <v>50</v>
      </c>
      <c r="M106" s="664" t="str">
        <f ca="1">IF(OFFSET(取込データ!$A$5,0,$A106-1)="","",OFFSET(取込データ!$A$5,0,$A106-1))</f>
        <v>□</v>
      </c>
      <c r="N106" s="1147" t="str">
        <f ca="1">IF(OFFSET(取込データ!$A$5,0,$B106-1)="","",OFFSET(取込データ!$A$5,0,$B106-1))</f>
        <v/>
      </c>
      <c r="O106" s="1147"/>
      <c r="P106" s="1147"/>
      <c r="Q106" s="1148"/>
      <c r="S106"/>
      <c r="T106"/>
      <c r="U106"/>
      <c r="V106"/>
      <c r="W106"/>
      <c r="X106"/>
      <c r="Y106"/>
      <c r="Z106"/>
      <c r="AA106"/>
    </row>
    <row r="107" spans="1:27" ht="17.100000000000001" customHeight="1">
      <c r="A107" s="317">
        <v>193</v>
      </c>
      <c r="B107" s="317">
        <v>194</v>
      </c>
      <c r="C107" s="317" t="s">
        <v>422</v>
      </c>
      <c r="D107" s="94" t="s">
        <v>422</v>
      </c>
      <c r="E107" s="94" t="s">
        <v>422</v>
      </c>
      <c r="F107" s="94" t="s">
        <v>422</v>
      </c>
      <c r="G107" s="94" t="s">
        <v>422</v>
      </c>
      <c r="H107" s="94" t="s">
        <v>422</v>
      </c>
      <c r="I107" s="1226"/>
      <c r="J107" s="1085"/>
      <c r="K107" s="1110" t="s">
        <v>481</v>
      </c>
      <c r="L107" s="665" t="s">
        <v>478</v>
      </c>
      <c r="M107" s="666" t="str">
        <f ca="1">IF(OFFSET(取込データ!$A$5,0,$A107-1)="","",OFFSET(取込データ!$A$5,0,$A107-1))</f>
        <v/>
      </c>
      <c r="N107" s="1095" t="str">
        <f ca="1">IF(OFFSET(取込データ!$A$5,0,$B107-1)="","",OFFSET(取込データ!$A$5,0,$B107-1))</f>
        <v/>
      </c>
      <c r="O107" s="1095"/>
      <c r="P107" s="1095"/>
      <c r="Q107" s="1094"/>
      <c r="S107"/>
      <c r="T107"/>
      <c r="U107"/>
      <c r="V107"/>
      <c r="W107"/>
      <c r="X107"/>
      <c r="Y107"/>
      <c r="Z107"/>
      <c r="AA107"/>
    </row>
    <row r="108" spans="1:27" ht="17.100000000000001" customHeight="1">
      <c r="A108" s="317">
        <v>195</v>
      </c>
      <c r="B108" s="317" t="s">
        <v>422</v>
      </c>
      <c r="C108" s="317" t="s">
        <v>422</v>
      </c>
      <c r="D108" s="94" t="s">
        <v>422</v>
      </c>
      <c r="E108" s="94" t="s">
        <v>422</v>
      </c>
      <c r="F108" s="94" t="s">
        <v>422</v>
      </c>
      <c r="G108" s="94" t="s">
        <v>422</v>
      </c>
      <c r="H108" s="94" t="s">
        <v>422</v>
      </c>
      <c r="I108" s="1226"/>
      <c r="J108" s="1086"/>
      <c r="K108" s="1156"/>
      <c r="L108" s="536" t="s">
        <v>179</v>
      </c>
      <c r="M108" s="1149" t="str">
        <f ca="1">IF(OFFSET(取込データ!$A$5,0,$A108-1)="","",OFFSET(取込データ!$A$5,0,$A108-1))</f>
        <v/>
      </c>
      <c r="N108" s="1132"/>
      <c r="O108" s="1132"/>
      <c r="P108" s="1132"/>
      <c r="Q108" s="1133"/>
      <c r="S108"/>
      <c r="T108"/>
      <c r="U108"/>
      <c r="V108"/>
      <c r="W108"/>
      <c r="X108"/>
      <c r="Y108"/>
      <c r="Z108"/>
      <c r="AA108"/>
    </row>
    <row r="109" spans="1:27" ht="17.100000000000001" customHeight="1">
      <c r="A109" s="317">
        <v>196</v>
      </c>
      <c r="B109" s="317">
        <v>197</v>
      </c>
      <c r="C109" s="317" t="s">
        <v>422</v>
      </c>
      <c r="D109" s="94" t="s">
        <v>422</v>
      </c>
      <c r="E109" s="94" t="s">
        <v>422</v>
      </c>
      <c r="F109" s="94" t="s">
        <v>422</v>
      </c>
      <c r="G109" s="94" t="s">
        <v>422</v>
      </c>
      <c r="H109" s="94" t="s">
        <v>422</v>
      </c>
      <c r="I109" s="1226"/>
      <c r="J109" s="1087" t="s">
        <v>336</v>
      </c>
      <c r="K109" s="1088"/>
      <c r="L109" s="667" t="s">
        <v>479</v>
      </c>
      <c r="M109" s="759" t="str">
        <f ca="1">IF(OFFSET(取込データ!$A$5,0,$A109-1)="","",OFFSET(取込データ!$A$5,0,$A109-1))</f>
        <v/>
      </c>
      <c r="N109" s="1116" t="str">
        <f ca="1">IF(OFFSET(取込データ!$A$5,0,$B109-1)="","",OFFSET(取込データ!$A$5,0,$B109-1))</f>
        <v/>
      </c>
      <c r="O109" s="1116"/>
      <c r="P109" s="1116"/>
      <c r="Q109" s="1117"/>
      <c r="S109"/>
      <c r="T109"/>
      <c r="U109"/>
      <c r="V109"/>
      <c r="W109"/>
      <c r="X109"/>
      <c r="Y109"/>
      <c r="Z109"/>
      <c r="AA109"/>
    </row>
    <row r="110" spans="1:27" ht="17.100000000000001" customHeight="1">
      <c r="A110" s="317">
        <v>198</v>
      </c>
      <c r="B110" s="317">
        <v>199</v>
      </c>
      <c r="C110" s="317" t="s">
        <v>422</v>
      </c>
      <c r="D110" s="94" t="s">
        <v>422</v>
      </c>
      <c r="E110" s="94" t="s">
        <v>422</v>
      </c>
      <c r="F110" s="94" t="s">
        <v>422</v>
      </c>
      <c r="G110" s="94" t="s">
        <v>422</v>
      </c>
      <c r="H110" s="94" t="s">
        <v>422</v>
      </c>
      <c r="I110" s="1226"/>
      <c r="J110" s="1087" t="s">
        <v>342</v>
      </c>
      <c r="K110" s="1088"/>
      <c r="L110" s="543" t="s">
        <v>338</v>
      </c>
      <c r="M110" s="1095" t="str">
        <f ca="1">IF(OFFSET(取込データ!$A$5,0,$A110-1)="","",OFFSET(取込データ!$A$5,0,$A110-1))</f>
        <v/>
      </c>
      <c r="N110" s="1096"/>
      <c r="O110" s="668" t="s">
        <v>339</v>
      </c>
      <c r="P110" s="1093" t="str">
        <f ca="1">IF(OFFSET(取込データ!$A$5,0,$B110-1)="","",OFFSET(取込データ!$A$5,0,$B110-1))</f>
        <v/>
      </c>
      <c r="Q110" s="1094"/>
      <c r="S110"/>
      <c r="T110"/>
      <c r="U110"/>
      <c r="V110"/>
      <c r="W110"/>
      <c r="X110"/>
      <c r="Y110"/>
      <c r="Z110"/>
      <c r="AA110"/>
    </row>
    <row r="111" spans="1:27" ht="17.100000000000001" customHeight="1">
      <c r="A111" s="317">
        <v>200</v>
      </c>
      <c r="B111" s="317">
        <v>201</v>
      </c>
      <c r="C111" s="317" t="s">
        <v>422</v>
      </c>
      <c r="D111" s="94" t="s">
        <v>422</v>
      </c>
      <c r="E111" s="94" t="s">
        <v>422</v>
      </c>
      <c r="F111" s="94" t="s">
        <v>422</v>
      </c>
      <c r="G111" s="94" t="s">
        <v>422</v>
      </c>
      <c r="H111" s="94" t="s">
        <v>422</v>
      </c>
      <c r="I111" s="1226"/>
      <c r="J111" s="1089"/>
      <c r="K111" s="1090"/>
      <c r="L111" s="669" t="s">
        <v>463</v>
      </c>
      <c r="M111" s="1097" t="str">
        <f ca="1">IF(OFFSET(取込データ!$A$5,0,$A111-1)="","",OFFSET(取込データ!$A$5,0,$A111-1))</f>
        <v/>
      </c>
      <c r="N111" s="1099"/>
      <c r="O111" s="670" t="s">
        <v>480</v>
      </c>
      <c r="P111" s="1097" t="str">
        <f ca="1">IF(OFFSET(取込データ!$A$5,0,$B111-1)="","",OFFSET(取込データ!$A$5,0,$B111-1))</f>
        <v/>
      </c>
      <c r="Q111" s="1098"/>
      <c r="S111"/>
      <c r="T111"/>
      <c r="U111"/>
      <c r="V111"/>
      <c r="W111"/>
      <c r="X111"/>
      <c r="Y111"/>
      <c r="Z111"/>
      <c r="AA111"/>
    </row>
    <row r="112" spans="1:27" ht="17.100000000000001" customHeight="1" thickBot="1">
      <c r="A112" s="317">
        <v>233</v>
      </c>
      <c r="B112" s="317" t="s">
        <v>422</v>
      </c>
      <c r="C112" s="317" t="s">
        <v>422</v>
      </c>
      <c r="D112" s="94" t="s">
        <v>422</v>
      </c>
      <c r="E112" s="94" t="s">
        <v>422</v>
      </c>
      <c r="F112" s="94" t="s">
        <v>422</v>
      </c>
      <c r="G112" s="94" t="s">
        <v>422</v>
      </c>
      <c r="H112" s="94" t="s">
        <v>422</v>
      </c>
      <c r="I112" s="1227"/>
      <c r="J112" s="1207"/>
      <c r="K112" s="1208"/>
      <c r="L112" s="671" t="s">
        <v>319</v>
      </c>
      <c r="M112" s="1100" t="str">
        <f ca="1">IF(OFFSET(取込データ!$A$5,0,$A112-1)="","",OFFSET(取込データ!$A$5,0,$A112-1))</f>
        <v/>
      </c>
      <c r="N112" s="1100"/>
      <c r="O112" s="1100"/>
      <c r="P112" s="1100"/>
      <c r="Q112" s="1101"/>
      <c r="S112"/>
      <c r="T112"/>
      <c r="U112"/>
      <c r="V112"/>
      <c r="W112"/>
      <c r="X112"/>
      <c r="Y112"/>
      <c r="Z112"/>
      <c r="AA112"/>
    </row>
    <row r="113" spans="1:27" ht="99.95" customHeight="1" thickBot="1">
      <c r="A113" s="317">
        <v>202</v>
      </c>
      <c r="B113" s="317" t="s">
        <v>422</v>
      </c>
      <c r="C113" s="317" t="s">
        <v>422</v>
      </c>
      <c r="D113" s="94" t="s">
        <v>422</v>
      </c>
      <c r="E113" s="94" t="s">
        <v>422</v>
      </c>
      <c r="F113" s="94" t="s">
        <v>422</v>
      </c>
      <c r="G113" s="94" t="s">
        <v>422</v>
      </c>
      <c r="H113" s="94" t="s">
        <v>422</v>
      </c>
      <c r="I113" s="1082" t="s">
        <v>482</v>
      </c>
      <c r="J113" s="1083"/>
      <c r="K113" s="1083"/>
      <c r="L113" s="1122" t="str">
        <f ca="1">IF(OFFSET(取込データ!$A$5,0,$A113-1)="","",OFFSET(取込データ!$A$5,0,$A113-1))</f>
        <v/>
      </c>
      <c r="M113" s="1123"/>
      <c r="N113" s="1123"/>
      <c r="O113" s="1123"/>
      <c r="P113" s="1123"/>
      <c r="Q113" s="1124"/>
      <c r="S113"/>
      <c r="T113"/>
      <c r="U113"/>
      <c r="V113"/>
      <c r="W113"/>
      <c r="X113"/>
      <c r="Y113"/>
      <c r="Z113"/>
      <c r="AA113"/>
    </row>
    <row r="114" spans="1:27" ht="54.75" customHeight="1" thickBot="1">
      <c r="A114" s="96" t="s">
        <v>422</v>
      </c>
      <c r="B114" s="96" t="s">
        <v>422</v>
      </c>
      <c r="C114" s="96" t="s">
        <v>422</v>
      </c>
      <c r="D114" t="s">
        <v>422</v>
      </c>
      <c r="E114" t="s">
        <v>422</v>
      </c>
      <c r="F114" t="s">
        <v>422</v>
      </c>
      <c r="G114" t="s">
        <v>422</v>
      </c>
      <c r="H114" t="s">
        <v>422</v>
      </c>
      <c r="I114" s="672" t="s">
        <v>490</v>
      </c>
      <c r="J114" s="673"/>
      <c r="K114" s="674"/>
      <c r="R114"/>
      <c r="S114"/>
      <c r="T114"/>
      <c r="U114"/>
      <c r="V114"/>
      <c r="W114"/>
      <c r="X114"/>
      <c r="Y114"/>
      <c r="Z114"/>
      <c r="AA114"/>
    </row>
    <row r="115" spans="1:27" ht="24.75" customHeight="1">
      <c r="A115" s="96" t="s">
        <v>422</v>
      </c>
      <c r="B115" s="96" t="s">
        <v>422</v>
      </c>
      <c r="C115" s="96" t="s">
        <v>422</v>
      </c>
      <c r="D115" t="s">
        <v>422</v>
      </c>
      <c r="E115" t="s">
        <v>422</v>
      </c>
      <c r="F115" t="s">
        <v>422</v>
      </c>
      <c r="G115" t="s">
        <v>422</v>
      </c>
      <c r="H115" t="s">
        <v>422</v>
      </c>
      <c r="I115" s="1286" t="s">
        <v>349</v>
      </c>
      <c r="J115" s="1287"/>
      <c r="K115" s="1288"/>
      <c r="L115" s="675" t="s">
        <v>483</v>
      </c>
      <c r="M115" s="676" t="s">
        <v>351</v>
      </c>
      <c r="N115" s="676" t="s">
        <v>352</v>
      </c>
      <c r="O115" s="677" t="s">
        <v>353</v>
      </c>
      <c r="P115" s="558"/>
      <c r="R115"/>
      <c r="S115"/>
      <c r="T115"/>
      <c r="U115"/>
      <c r="V115"/>
      <c r="W115"/>
      <c r="X115"/>
      <c r="Y115"/>
      <c r="Z115"/>
      <c r="AA115"/>
    </row>
    <row r="116" spans="1:27" ht="18" customHeight="1">
      <c r="A116" s="317">
        <v>203</v>
      </c>
      <c r="B116" s="317">
        <v>204</v>
      </c>
      <c r="C116" s="317">
        <v>205</v>
      </c>
      <c r="D116" s="94" t="s">
        <v>422</v>
      </c>
      <c r="E116" s="94" t="s">
        <v>422</v>
      </c>
      <c r="F116" s="94" t="s">
        <v>422</v>
      </c>
      <c r="G116" s="94" t="s">
        <v>422</v>
      </c>
      <c r="H116" s="94" t="s">
        <v>422</v>
      </c>
      <c r="I116" s="1289"/>
      <c r="J116" s="1290"/>
      <c r="K116" s="1291"/>
      <c r="L116" s="678">
        <f>求人票入力!C211</f>
        <v>2025</v>
      </c>
      <c r="M116" s="679" t="str">
        <f ca="1">IF(OFFSET(取込データ!$A$5,0,$A116-1)="","",OFFSET(取込データ!$A$5,0,$A116-1))</f>
        <v/>
      </c>
      <c r="N116" s="679" t="str">
        <f ca="1">IF(OFFSET(取込データ!$A$5,0,$B116-1)="","",OFFSET(取込データ!$A$5,0,$B116-1))</f>
        <v/>
      </c>
      <c r="O116" s="680" t="str">
        <f ca="1">IF(OFFSET(取込データ!$A$5,0,$C116-1)="","",OFFSET(取込データ!$A$5,0,$C116-1))</f>
        <v/>
      </c>
      <c r="P116" s="558"/>
      <c r="S116"/>
      <c r="T116"/>
      <c r="U116"/>
      <c r="V116"/>
      <c r="W116"/>
      <c r="X116"/>
      <c r="Y116"/>
      <c r="Z116"/>
      <c r="AA116"/>
    </row>
    <row r="117" spans="1:27" ht="18" customHeight="1">
      <c r="A117" s="317">
        <v>206</v>
      </c>
      <c r="B117" s="317">
        <v>207</v>
      </c>
      <c r="C117" s="317">
        <v>208</v>
      </c>
      <c r="D117" s="94" t="s">
        <v>422</v>
      </c>
      <c r="E117" s="94" t="s">
        <v>422</v>
      </c>
      <c r="F117" s="94" t="s">
        <v>422</v>
      </c>
      <c r="G117" s="94" t="s">
        <v>422</v>
      </c>
      <c r="H117" s="94" t="s">
        <v>422</v>
      </c>
      <c r="I117" s="1289"/>
      <c r="J117" s="1290"/>
      <c r="K117" s="1291"/>
      <c r="L117" s="681">
        <f>求人票入力!C214</f>
        <v>2024</v>
      </c>
      <c r="M117" s="682" t="str">
        <f ca="1">IF(OFFSET(取込データ!$A$5,0,$A117-1)="","",OFFSET(取込データ!$A$5,0,$A117-1))</f>
        <v/>
      </c>
      <c r="N117" s="682" t="str">
        <f ca="1">IF(OFFSET(取込データ!$A$5,0,$B117-1)="","",OFFSET(取込データ!$A$5,0,$B117-1))</f>
        <v/>
      </c>
      <c r="O117" s="683" t="str">
        <f ca="1">IF(OFFSET(取込データ!$A$5,0,$C117-1)="","",OFFSET(取込データ!$A$5,0,$C117-1))</f>
        <v/>
      </c>
      <c r="P117" s="558"/>
      <c r="S117"/>
      <c r="T117"/>
      <c r="U117"/>
      <c r="V117"/>
      <c r="W117"/>
      <c r="X117"/>
      <c r="Y117"/>
      <c r="Z117"/>
      <c r="AA117"/>
    </row>
    <row r="118" spans="1:27" ht="18" customHeight="1" thickBot="1">
      <c r="A118" s="317">
        <v>209</v>
      </c>
      <c r="B118" s="317">
        <v>210</v>
      </c>
      <c r="C118" s="317">
        <v>211</v>
      </c>
      <c r="D118" s="94" t="s">
        <v>422</v>
      </c>
      <c r="E118" s="94" t="s">
        <v>422</v>
      </c>
      <c r="F118" s="94" t="s">
        <v>422</v>
      </c>
      <c r="G118" s="94" t="s">
        <v>422</v>
      </c>
      <c r="H118" s="94" t="s">
        <v>422</v>
      </c>
      <c r="I118" s="1292"/>
      <c r="J118" s="1293"/>
      <c r="K118" s="1294"/>
      <c r="L118" s="684">
        <f>求人票入力!C217</f>
        <v>2023</v>
      </c>
      <c r="M118" s="685" t="str">
        <f ca="1">IF(OFFSET(取込データ!$A$5,0,$A118-1)="","",OFFSET(取込データ!$A$5,0,$A118-1))</f>
        <v/>
      </c>
      <c r="N118" s="685" t="str">
        <f ca="1">IF(OFFSET(取込データ!$A$5,0,$B118-1)="","",OFFSET(取込データ!$A$5,0,$B118-1))</f>
        <v/>
      </c>
      <c r="O118" s="686" t="str">
        <f ca="1">IF(OFFSET(取込データ!$A$5,0,$C118-1)="","",OFFSET(取込データ!$A$5,0,$C118-1))</f>
        <v/>
      </c>
      <c r="P118" s="558"/>
      <c r="S118"/>
      <c r="T118"/>
      <c r="U118"/>
      <c r="V118"/>
      <c r="W118"/>
      <c r="X118"/>
      <c r="Y118"/>
      <c r="Z118"/>
      <c r="AA118"/>
    </row>
    <row r="119" spans="1:27" ht="15" customHeight="1" thickBot="1">
      <c r="A119" s="317" t="s">
        <v>422</v>
      </c>
      <c r="B119" s="317" t="s">
        <v>422</v>
      </c>
      <c r="C119" s="317" t="s">
        <v>422</v>
      </c>
      <c r="D119" s="94" t="s">
        <v>422</v>
      </c>
      <c r="E119" s="94" t="s">
        <v>422</v>
      </c>
      <c r="F119" s="94" t="s">
        <v>422</v>
      </c>
      <c r="G119" s="94" t="s">
        <v>422</v>
      </c>
      <c r="H119" s="94" t="s">
        <v>422</v>
      </c>
      <c r="I119" s="687"/>
      <c r="J119" s="687"/>
      <c r="K119" s="687"/>
      <c r="L119" s="558"/>
      <c r="M119" s="558"/>
      <c r="N119" s="558"/>
      <c r="O119" s="558"/>
      <c r="P119" s="558"/>
      <c r="Q119" s="558"/>
      <c r="S119"/>
      <c r="T119"/>
      <c r="U119"/>
      <c r="V119"/>
      <c r="W119"/>
      <c r="X119"/>
      <c r="Y119"/>
      <c r="Z119"/>
      <c r="AA119"/>
    </row>
    <row r="120" spans="1:27" ht="39" customHeight="1" thickBot="1">
      <c r="A120" s="317">
        <v>214</v>
      </c>
      <c r="B120" s="317">
        <v>215</v>
      </c>
      <c r="C120" s="317" t="s">
        <v>422</v>
      </c>
      <c r="D120" s="94" t="s">
        <v>422</v>
      </c>
      <c r="E120" s="94" t="s">
        <v>422</v>
      </c>
      <c r="F120" s="94" t="s">
        <v>422</v>
      </c>
      <c r="G120" s="94" t="s">
        <v>422</v>
      </c>
      <c r="H120" s="94" t="s">
        <v>422</v>
      </c>
      <c r="I120" s="1302" t="s">
        <v>484</v>
      </c>
      <c r="J120" s="1281"/>
      <c r="K120" s="1281"/>
      <c r="L120" s="688" t="str">
        <f ca="1">IF(OFFSET(取込データ!$A$5,0,$A120-1)="","",OFFSET(取込データ!$A$5,0,$A120-1))</f>
        <v/>
      </c>
      <c r="M120" s="1283" t="str">
        <f ca="1">IF(OFFSET(取込データ!$A$5,0,$B120-1)="","",OFFSET(取込データ!$A$5,0,$B120-1))</f>
        <v/>
      </c>
      <c r="N120" s="1284"/>
      <c r="O120" s="1285"/>
      <c r="P120" s="558"/>
      <c r="Q120" s="558"/>
      <c r="S120"/>
      <c r="T120"/>
      <c r="U120"/>
      <c r="V120"/>
      <c r="W120"/>
      <c r="X120"/>
      <c r="Y120"/>
      <c r="Z120"/>
      <c r="AA120"/>
    </row>
    <row r="121" spans="1:27" ht="15" customHeight="1" thickBot="1">
      <c r="A121" s="317" t="s">
        <v>422</v>
      </c>
      <c r="B121" s="317" t="s">
        <v>422</v>
      </c>
      <c r="C121" s="317" t="s">
        <v>422</v>
      </c>
      <c r="D121" s="94" t="s">
        <v>422</v>
      </c>
      <c r="E121" s="94" t="s">
        <v>422</v>
      </c>
      <c r="F121" s="94" t="s">
        <v>422</v>
      </c>
      <c r="G121" s="94" t="s">
        <v>422</v>
      </c>
      <c r="H121" s="94" t="s">
        <v>422</v>
      </c>
      <c r="I121" s="689"/>
      <c r="J121" s="689"/>
      <c r="K121" s="689"/>
      <c r="M121" s="690"/>
      <c r="N121" s="690"/>
      <c r="O121" s="690"/>
      <c r="P121" s="690"/>
      <c r="Q121" s="690"/>
      <c r="S121"/>
      <c r="T121"/>
      <c r="U121"/>
      <c r="V121"/>
      <c r="W121"/>
      <c r="X121"/>
      <c r="Y121"/>
      <c r="Z121"/>
      <c r="AA121"/>
    </row>
    <row r="122" spans="1:27" ht="39" customHeight="1" thickBot="1">
      <c r="A122" s="317">
        <v>212</v>
      </c>
      <c r="B122" s="317">
        <v>213</v>
      </c>
      <c r="C122" s="317" t="s">
        <v>422</v>
      </c>
      <c r="D122" s="94" t="s">
        <v>422</v>
      </c>
      <c r="E122" s="94" t="s">
        <v>422</v>
      </c>
      <c r="F122" s="94" t="s">
        <v>422</v>
      </c>
      <c r="G122" s="94" t="s">
        <v>422</v>
      </c>
      <c r="H122" s="94" t="s">
        <v>422</v>
      </c>
      <c r="I122" s="1280" t="s">
        <v>492</v>
      </c>
      <c r="J122" s="1281"/>
      <c r="K122" s="1282"/>
      <c r="L122" s="691" t="s">
        <v>192</v>
      </c>
      <c r="M122" s="692" t="str">
        <f ca="1">IF(OFFSET(取込データ!$A$5,0,$A122-1)="","",OFFSET(取込データ!$A$5,0,$A122-1)&amp;" 年")</f>
        <v/>
      </c>
      <c r="N122" s="693" t="s">
        <v>193</v>
      </c>
      <c r="O122" s="694" t="str">
        <f ca="1">IF(OFFSET(取込データ!$A$5,0,$B122-1)="","",OFFSET(取込データ!$A$5,0,$B122-1)&amp;" 歳")</f>
        <v/>
      </c>
      <c r="P122" s="519"/>
      <c r="Q122" s="519"/>
      <c r="S122"/>
      <c r="T122"/>
      <c r="U122"/>
      <c r="V122"/>
      <c r="W122"/>
      <c r="X122"/>
      <c r="Y122"/>
      <c r="Z122"/>
      <c r="AA122"/>
    </row>
    <row r="123" spans="1:27" ht="15" customHeight="1" thickBot="1">
      <c r="A123" s="317" t="s">
        <v>422</v>
      </c>
      <c r="B123" s="317" t="s">
        <v>422</v>
      </c>
      <c r="C123" s="317" t="s">
        <v>422</v>
      </c>
      <c r="D123" s="94" t="s">
        <v>422</v>
      </c>
      <c r="E123" s="94" t="s">
        <v>422</v>
      </c>
      <c r="F123" s="94" t="s">
        <v>422</v>
      </c>
      <c r="G123" s="94" t="s">
        <v>422</v>
      </c>
      <c r="H123" s="94" t="s">
        <v>422</v>
      </c>
      <c r="I123" s="695"/>
      <c r="J123" s="695"/>
      <c r="K123" s="695"/>
      <c r="M123" s="519"/>
      <c r="N123" s="519"/>
      <c r="O123" s="519"/>
      <c r="P123" s="519"/>
      <c r="Q123" s="519"/>
      <c r="S123"/>
      <c r="T123"/>
      <c r="U123"/>
      <c r="V123"/>
      <c r="W123"/>
      <c r="X123"/>
      <c r="Y123"/>
      <c r="Z123"/>
      <c r="AA123"/>
    </row>
    <row r="124" spans="1:27" ht="18" customHeight="1">
      <c r="A124" s="317">
        <v>216</v>
      </c>
      <c r="B124" s="317">
        <v>217</v>
      </c>
      <c r="C124" s="317" t="s">
        <v>422</v>
      </c>
      <c r="D124" s="94" t="s">
        <v>422</v>
      </c>
      <c r="E124" s="94" t="s">
        <v>422</v>
      </c>
      <c r="F124" s="94" t="s">
        <v>422</v>
      </c>
      <c r="G124" s="94" t="s">
        <v>422</v>
      </c>
      <c r="H124" s="94" t="s">
        <v>422</v>
      </c>
      <c r="I124" s="1286" t="s">
        <v>491</v>
      </c>
      <c r="J124" s="1287"/>
      <c r="K124" s="1288"/>
      <c r="L124" s="1296" t="s">
        <v>196</v>
      </c>
      <c r="M124" s="1295"/>
      <c r="N124" s="696" t="str">
        <f ca="1">IF(OFFSET(取込データ!$A$5,0,$A124-1)="","",OFFSET(取込データ!$A$5,0,$A124-1)&amp;" 時間")</f>
        <v/>
      </c>
      <c r="O124" s="1295" t="s">
        <v>197</v>
      </c>
      <c r="P124" s="1295"/>
      <c r="Q124" s="697" t="str">
        <f ca="1">IF(OFFSET(取込データ!$A$5,0,$B124-1)="","",OFFSET(取込データ!$A$5,0,$B124-1)&amp;" 日")</f>
        <v/>
      </c>
      <c r="R124" s="109"/>
      <c r="S124"/>
      <c r="T124"/>
      <c r="U124"/>
      <c r="V124"/>
      <c r="W124"/>
      <c r="X124"/>
      <c r="Y124"/>
      <c r="Z124"/>
      <c r="AA124"/>
    </row>
    <row r="125" spans="1:27" ht="18" customHeight="1">
      <c r="A125" s="317">
        <v>222</v>
      </c>
      <c r="B125" s="317">
        <v>223</v>
      </c>
      <c r="C125" s="317" t="s">
        <v>422</v>
      </c>
      <c r="D125" s="94" t="s">
        <v>422</v>
      </c>
      <c r="E125" s="94" t="s">
        <v>422</v>
      </c>
      <c r="F125" s="94" t="s">
        <v>422</v>
      </c>
      <c r="G125" s="94" t="s">
        <v>422</v>
      </c>
      <c r="H125" s="94" t="s">
        <v>422</v>
      </c>
      <c r="I125" s="1289"/>
      <c r="J125" s="1290"/>
      <c r="K125" s="1291"/>
      <c r="L125" s="1297" t="s">
        <v>487</v>
      </c>
      <c r="M125" s="1298"/>
      <c r="N125" s="698" t="s">
        <v>363</v>
      </c>
      <c r="O125" s="699" t="str">
        <f ca="1">IF(OFFSET(取込データ!$A$5,0,$A125-1)="","",TEXT(OFFSET(取込データ!$A$5,0,$A125-1),"0.0")&amp;" %")</f>
        <v/>
      </c>
      <c r="P125" s="700" t="s">
        <v>362</v>
      </c>
      <c r="Q125" s="701" t="str">
        <f ca="1">IF(OFFSET(取込データ!$A$5,0,$B125-1)="","",TEXT(OFFSET(取込データ!$A$5,0,$B125-1),"0.0")&amp;" ％")</f>
        <v/>
      </c>
      <c r="S125"/>
      <c r="T125"/>
      <c r="U125"/>
      <c r="V125"/>
      <c r="W125"/>
      <c r="X125"/>
      <c r="Y125"/>
      <c r="Z125"/>
      <c r="AA125"/>
    </row>
    <row r="126" spans="1:27" ht="18" customHeight="1">
      <c r="A126" s="317">
        <v>218</v>
      </c>
      <c r="B126" s="317">
        <v>220</v>
      </c>
      <c r="C126" s="317" t="s">
        <v>422</v>
      </c>
      <c r="D126" s="94" t="s">
        <v>422</v>
      </c>
      <c r="E126" s="94" t="s">
        <v>422</v>
      </c>
      <c r="F126" s="94" t="s">
        <v>422</v>
      </c>
      <c r="G126" s="94" t="s">
        <v>422</v>
      </c>
      <c r="H126" s="94" t="s">
        <v>422</v>
      </c>
      <c r="I126" s="1289"/>
      <c r="J126" s="1290"/>
      <c r="K126" s="1291"/>
      <c r="L126" s="1322" t="s">
        <v>465</v>
      </c>
      <c r="M126" s="1323"/>
      <c r="N126" s="702" t="s">
        <v>488</v>
      </c>
      <c r="O126" s="703" t="s">
        <v>485</v>
      </c>
      <c r="P126" s="703" t="s">
        <v>486</v>
      </c>
      <c r="Q126" s="1319" t="s">
        <v>489</v>
      </c>
      <c r="S126"/>
      <c r="T126"/>
      <c r="U126"/>
      <c r="V126"/>
      <c r="W126"/>
      <c r="X126"/>
      <c r="Y126"/>
      <c r="Z126"/>
      <c r="AA126"/>
    </row>
    <row r="127" spans="1:27" ht="18" customHeight="1">
      <c r="A127" s="317">
        <v>219</v>
      </c>
      <c r="B127" s="317">
        <v>221</v>
      </c>
      <c r="C127" s="317" t="s">
        <v>422</v>
      </c>
      <c r="D127" s="94" t="s">
        <v>422</v>
      </c>
      <c r="E127" s="94" t="s">
        <v>422</v>
      </c>
      <c r="F127" s="94" t="s">
        <v>422</v>
      </c>
      <c r="G127" s="94" t="s">
        <v>422</v>
      </c>
      <c r="H127" s="94" t="s">
        <v>422</v>
      </c>
      <c r="I127" s="1289"/>
      <c r="J127" s="1290"/>
      <c r="K127" s="1291"/>
      <c r="L127" s="1322"/>
      <c r="M127" s="1323"/>
      <c r="N127" s="704" t="s">
        <v>444</v>
      </c>
      <c r="O127" s="705" t="str">
        <f ca="1">IF(OFFSET(取込データ!$A$5,0,$A126-1)="","",OFFSET(取込データ!$A$5,0,$A126-1))</f>
        <v/>
      </c>
      <c r="P127" s="705" t="str">
        <f ca="1">IF(OFFSET(取込データ!$A$5,0,$B126-1)="","",OFFSET(取込データ!$A$5,0,$B126-1))</f>
        <v/>
      </c>
      <c r="Q127" s="1320"/>
      <c r="R127" s="97"/>
      <c r="S127"/>
      <c r="T127"/>
      <c r="U127"/>
      <c r="V127"/>
      <c r="W127"/>
      <c r="X127"/>
      <c r="Y127"/>
      <c r="Z127"/>
      <c r="AA127"/>
    </row>
    <row r="128" spans="1:27" ht="18" customHeight="1" thickBot="1">
      <c r="A128" s="317" t="s">
        <v>422</v>
      </c>
      <c r="I128" s="1292"/>
      <c r="J128" s="1293"/>
      <c r="K128" s="1294"/>
      <c r="L128" s="1324"/>
      <c r="M128" s="1325"/>
      <c r="N128" s="706" t="s">
        <v>445</v>
      </c>
      <c r="O128" s="707" t="str">
        <f ca="1">IF(OFFSET(取込データ!$A$5,0,$A127-1)="","",OFFSET(取込データ!$A$5,0,$A127-1))</f>
        <v/>
      </c>
      <c r="P128" s="707" t="str">
        <f ca="1">IF(OFFSET(取込データ!$A$5,0,$B127-1)="","",OFFSET(取込データ!$A$5,0,$B127-1))</f>
        <v/>
      </c>
      <c r="Q128" s="1321"/>
      <c r="S128"/>
      <c r="T128"/>
      <c r="U128"/>
      <c r="V128"/>
      <c r="W128"/>
      <c r="X128"/>
      <c r="Y128"/>
      <c r="Z128"/>
      <c r="AA128"/>
    </row>
    <row r="129" spans="12:27">
      <c r="L129" s="709"/>
      <c r="S129"/>
      <c r="T129"/>
      <c r="U129"/>
      <c r="V129"/>
      <c r="W129"/>
      <c r="X129"/>
      <c r="Y129"/>
      <c r="Z129"/>
      <c r="AA129"/>
    </row>
    <row r="130" spans="12:27">
      <c r="N130" s="558"/>
      <c r="O130" s="558"/>
      <c r="P130" s="558"/>
      <c r="S130"/>
      <c r="T130"/>
      <c r="U130"/>
      <c r="V130"/>
      <c r="W130"/>
      <c r="X130"/>
      <c r="Y130"/>
      <c r="Z130"/>
      <c r="AA130"/>
    </row>
    <row r="131" spans="12:27">
      <c r="N131" s="558"/>
      <c r="O131" s="558"/>
      <c r="P131" s="558"/>
      <c r="S131"/>
      <c r="T131"/>
      <c r="U131"/>
      <c r="V131"/>
      <c r="W131"/>
      <c r="X131"/>
      <c r="Y131"/>
      <c r="Z131"/>
      <c r="AA131"/>
    </row>
    <row r="132" spans="12:27">
      <c r="N132" s="558"/>
      <c r="O132" s="558"/>
      <c r="P132" s="558"/>
      <c r="S132"/>
      <c r="T132"/>
      <c r="U132"/>
      <c r="V132"/>
      <c r="W132"/>
      <c r="X132"/>
      <c r="Y132"/>
      <c r="Z132"/>
      <c r="AA132"/>
    </row>
    <row r="133" spans="12:27">
      <c r="S133"/>
      <c r="T133"/>
      <c r="U133"/>
      <c r="V133"/>
      <c r="W133"/>
      <c r="X133"/>
      <c r="Y133"/>
      <c r="Z133"/>
      <c r="AA133"/>
    </row>
    <row r="134" spans="12:27">
      <c r="S134"/>
      <c r="T134"/>
      <c r="U134"/>
      <c r="V134"/>
      <c r="W134"/>
      <c r="X134"/>
      <c r="Y134"/>
      <c r="Z134"/>
      <c r="AA134"/>
    </row>
    <row r="135" spans="12:27">
      <c r="S135"/>
      <c r="T135"/>
      <c r="U135"/>
      <c r="V135"/>
      <c r="W135"/>
      <c r="X135"/>
      <c r="Y135"/>
      <c r="Z135"/>
      <c r="AA135"/>
    </row>
    <row r="136" spans="12:27">
      <c r="S136"/>
      <c r="T136"/>
      <c r="U136"/>
      <c r="V136"/>
      <c r="W136"/>
      <c r="X136"/>
      <c r="Y136"/>
      <c r="Z136"/>
      <c r="AA136"/>
    </row>
    <row r="137" spans="12:27">
      <c r="S137"/>
      <c r="T137"/>
      <c r="U137"/>
      <c r="V137"/>
      <c r="W137"/>
      <c r="X137"/>
      <c r="Y137"/>
      <c r="Z137"/>
      <c r="AA137"/>
    </row>
  </sheetData>
  <sheetProtection algorithmName="SHA-512" hashValue="HHtUfXHUOYnXyFrl8d+MpWxAZVGlXIxJRpWMPexvA/QW3HpkV1QKZou8DkQ43oIKQcUQ/yVdmWoX9aKJdRmwgg==" saltValue="DYpUxHqTLEGZjBrV1U7gLA==" spinCount="100000" sheet="1" objects="1" scenarios="1"/>
  <mergeCells count="188">
    <mergeCell ref="N105:Q105"/>
    <mergeCell ref="P104:Q104"/>
    <mergeCell ref="N103:Q103"/>
    <mergeCell ref="M69:Q69"/>
    <mergeCell ref="M85:Q85"/>
    <mergeCell ref="N90:Q90"/>
    <mergeCell ref="Q126:Q128"/>
    <mergeCell ref="L126:M128"/>
    <mergeCell ref="I4:K4"/>
    <mergeCell ref="M92:N92"/>
    <mergeCell ref="N94:Q94"/>
    <mergeCell ref="L70:Q70"/>
    <mergeCell ref="J87:K87"/>
    <mergeCell ref="J88:K91"/>
    <mergeCell ref="J77:K77"/>
    <mergeCell ref="J82:K82"/>
    <mergeCell ref="J86:K86"/>
    <mergeCell ref="P55:Q55"/>
    <mergeCell ref="M55:N55"/>
    <mergeCell ref="M64:Q64"/>
    <mergeCell ref="J15:K15"/>
    <mergeCell ref="J18:K18"/>
    <mergeCell ref="M23:Q23"/>
    <mergeCell ref="J21:K23"/>
    <mergeCell ref="I1:Q1"/>
    <mergeCell ref="I122:K122"/>
    <mergeCell ref="M120:O120"/>
    <mergeCell ref="I124:K128"/>
    <mergeCell ref="O124:P124"/>
    <mergeCell ref="L124:M124"/>
    <mergeCell ref="L125:M125"/>
    <mergeCell ref="J109:K109"/>
    <mergeCell ref="J110:K112"/>
    <mergeCell ref="N109:Q109"/>
    <mergeCell ref="I65:K66"/>
    <mergeCell ref="I63:K64"/>
    <mergeCell ref="I82:I112"/>
    <mergeCell ref="I115:K118"/>
    <mergeCell ref="I120:K120"/>
    <mergeCell ref="O84:Q84"/>
    <mergeCell ref="J84:K85"/>
    <mergeCell ref="K103:K106"/>
    <mergeCell ref="N76:Q76"/>
    <mergeCell ref="J74:K76"/>
    <mergeCell ref="N82:Q82"/>
    <mergeCell ref="O79:Q79"/>
    <mergeCell ref="L83:M83"/>
    <mergeCell ref="J71:K72"/>
    <mergeCell ref="P39:Q39"/>
    <mergeCell ref="P37:Q37"/>
    <mergeCell ref="M33:N33"/>
    <mergeCell ref="O35:Q35"/>
    <mergeCell ref="P26:Q26"/>
    <mergeCell ref="N26:O26"/>
    <mergeCell ref="M26:M27"/>
    <mergeCell ref="M39:N39"/>
    <mergeCell ref="M37:N37"/>
    <mergeCell ref="M36:N36"/>
    <mergeCell ref="M50:Q50"/>
    <mergeCell ref="J49:K50"/>
    <mergeCell ref="M54:Q54"/>
    <mergeCell ref="M53:N53"/>
    <mergeCell ref="J53:K54"/>
    <mergeCell ref="M34:Q34"/>
    <mergeCell ref="O56:Q56"/>
    <mergeCell ref="J16:K16"/>
    <mergeCell ref="J17:K17"/>
    <mergeCell ref="J52:K52"/>
    <mergeCell ref="J19:K19"/>
    <mergeCell ref="J20:K20"/>
    <mergeCell ref="L52:Q52"/>
    <mergeCell ref="L42:Q42"/>
    <mergeCell ref="L28:M28"/>
    <mergeCell ref="L24:Q24"/>
    <mergeCell ref="L48:N48"/>
    <mergeCell ref="L47:N47"/>
    <mergeCell ref="L46:N46"/>
    <mergeCell ref="L45:N45"/>
    <mergeCell ref="L44:N44"/>
    <mergeCell ref="L43:N43"/>
    <mergeCell ref="O51:Q51"/>
    <mergeCell ref="P33:Q33"/>
    <mergeCell ref="O25:Q25"/>
    <mergeCell ref="O30:Q30"/>
    <mergeCell ref="M31:Q31"/>
    <mergeCell ref="N32:Q32"/>
    <mergeCell ref="M40:Q40"/>
    <mergeCell ref="J39:K40"/>
    <mergeCell ref="P36:Q36"/>
    <mergeCell ref="I7:I18"/>
    <mergeCell ref="J7:K7"/>
    <mergeCell ref="J8:K8"/>
    <mergeCell ref="J9:K9"/>
    <mergeCell ref="J10:K10"/>
    <mergeCell ref="J13:K13"/>
    <mergeCell ref="J14:K14"/>
    <mergeCell ref="J11:K12"/>
    <mergeCell ref="I19:I37"/>
    <mergeCell ref="I39:I62"/>
    <mergeCell ref="J24:K24"/>
    <mergeCell ref="J28:K28"/>
    <mergeCell ref="J32:K32"/>
    <mergeCell ref="J36:K37"/>
    <mergeCell ref="J51:K51"/>
    <mergeCell ref="J55:K55"/>
    <mergeCell ref="J43:K48"/>
    <mergeCell ref="J56:K56"/>
    <mergeCell ref="J57:K60"/>
    <mergeCell ref="J61:K62"/>
    <mergeCell ref="J29:K29"/>
    <mergeCell ref="J25:K25"/>
    <mergeCell ref="J30:K31"/>
    <mergeCell ref="J33:K34"/>
    <mergeCell ref="J35:K35"/>
    <mergeCell ref="J26:K27"/>
    <mergeCell ref="J41:K42"/>
    <mergeCell ref="L12:Q12"/>
    <mergeCell ref="N11:Q11"/>
    <mergeCell ref="L7:Q7"/>
    <mergeCell ref="L8:Q8"/>
    <mergeCell ref="L9:Q9"/>
    <mergeCell ref="L13:Q13"/>
    <mergeCell ref="L16:Q16"/>
    <mergeCell ref="L10:N10"/>
    <mergeCell ref="L22:Q22"/>
    <mergeCell ref="L20:Q20"/>
    <mergeCell ref="L19:Q19"/>
    <mergeCell ref="L14:Q14"/>
    <mergeCell ref="L15:Q15"/>
    <mergeCell ref="N21:Q21"/>
    <mergeCell ref="O57:Q57"/>
    <mergeCell ref="P65:Q65"/>
    <mergeCell ref="N65:O65"/>
    <mergeCell ref="L65:M65"/>
    <mergeCell ref="M60:Q60"/>
    <mergeCell ref="M59:Q59"/>
    <mergeCell ref="M58:Q58"/>
    <mergeCell ref="M61:N61"/>
    <mergeCell ref="P61:Q61"/>
    <mergeCell ref="M62:Q62"/>
    <mergeCell ref="J99:K100"/>
    <mergeCell ref="L66:Q66"/>
    <mergeCell ref="L113:Q113"/>
    <mergeCell ref="L95:Q95"/>
    <mergeCell ref="L86:Q86"/>
    <mergeCell ref="P92:Q92"/>
    <mergeCell ref="L93:Q93"/>
    <mergeCell ref="M97:N97"/>
    <mergeCell ref="P97:Q97"/>
    <mergeCell ref="P99:Q100"/>
    <mergeCell ref="O101:Q102"/>
    <mergeCell ref="N106:Q106"/>
    <mergeCell ref="M108:Q108"/>
    <mergeCell ref="N107:Q107"/>
    <mergeCell ref="N91:Q91"/>
    <mergeCell ref="M88:M89"/>
    <mergeCell ref="L88:L89"/>
    <mergeCell ref="M75:Q75"/>
    <mergeCell ref="K107:K108"/>
    <mergeCell ref="M104:M105"/>
    <mergeCell ref="L104:L105"/>
    <mergeCell ref="J67:K70"/>
    <mergeCell ref="M72:Q72"/>
    <mergeCell ref="P74:Q74"/>
    <mergeCell ref="I78:K80"/>
    <mergeCell ref="M80:Q80"/>
    <mergeCell ref="L26:L27"/>
    <mergeCell ref="P27:Q27"/>
    <mergeCell ref="O28:Q28"/>
    <mergeCell ref="N27:O27"/>
    <mergeCell ref="I113:K113"/>
    <mergeCell ref="J101:J108"/>
    <mergeCell ref="J94:K96"/>
    <mergeCell ref="P110:Q110"/>
    <mergeCell ref="M110:N110"/>
    <mergeCell ref="P111:Q111"/>
    <mergeCell ref="M111:N111"/>
    <mergeCell ref="M112:Q112"/>
    <mergeCell ref="O41:Q41"/>
    <mergeCell ref="J83:K83"/>
    <mergeCell ref="J92:K93"/>
    <mergeCell ref="K101:K102"/>
    <mergeCell ref="I67:I77"/>
    <mergeCell ref="J73:K73"/>
    <mergeCell ref="M73:Q73"/>
    <mergeCell ref="N96:Q96"/>
    <mergeCell ref="M98:Q98"/>
    <mergeCell ref="J97:K98"/>
  </mergeCells>
  <phoneticPr fontId="2"/>
  <printOptions horizontalCentered="1"/>
  <pageMargins left="0.15748031496062992" right="0.15748031496062992" top="0.15748031496062992" bottom="0.15748031496062992" header="0.31496062992125984" footer="0.15748031496062992"/>
  <pageSetup paperSize="9" orientation="portrait" r:id="rId1"/>
  <headerFooter>
    <oddFooter>&amp;C&amp;"Calibri Light,標準"&amp;8&amp;P/&amp;N</oddFooter>
  </headerFooter>
  <rowBreaks count="3" manualBreakCount="3">
    <brk id="37" min="8" max="16" man="1"/>
    <brk id="80" min="8" max="16" man="1"/>
    <brk id="113" min="8"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31A0-E2C7-431A-B1AC-C81CBA406C65}">
  <sheetPr codeName="Sheet4"/>
  <dimension ref="A1:I3"/>
  <sheetViews>
    <sheetView workbookViewId="0">
      <selection activeCell="G1" sqref="G1:G2"/>
    </sheetView>
  </sheetViews>
  <sheetFormatPr defaultRowHeight="18.75"/>
  <cols>
    <col min="7" max="7" width="19.375" customWidth="1"/>
  </cols>
  <sheetData>
    <row r="1" spans="1:9" ht="19.5" thickBot="1">
      <c r="A1" s="116" t="s">
        <v>503</v>
      </c>
      <c r="B1" s="118"/>
      <c r="D1" s="116" t="s">
        <v>503</v>
      </c>
      <c r="E1" s="118"/>
      <c r="G1" s="745" t="s">
        <v>533</v>
      </c>
      <c r="H1" s="118"/>
      <c r="I1" s="118"/>
    </row>
    <row r="2" spans="1:9" ht="19.5" thickBot="1">
      <c r="A2" s="117" t="s">
        <v>504</v>
      </c>
      <c r="D2" s="117" t="s">
        <v>504</v>
      </c>
      <c r="G2" s="746" t="s">
        <v>534</v>
      </c>
    </row>
    <row r="3" spans="1:9" ht="19.5" thickBot="1">
      <c r="G3" s="117" t="s">
        <v>535</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A6DA8-EE4A-47F9-A8C4-7F155B5C8AAF}">
  <sheetPr codeName="Sheet1"/>
  <dimension ref="A1:IA5"/>
  <sheetViews>
    <sheetView topLeftCell="DY1" workbookViewId="0">
      <selection activeCell="EI3" sqref="EI3:EI5"/>
    </sheetView>
  </sheetViews>
  <sheetFormatPr defaultRowHeight="18.75"/>
  <cols>
    <col min="1" max="3" width="9.125" bestFit="1" customWidth="1"/>
    <col min="4" max="4" width="10" bestFit="1" customWidth="1"/>
    <col min="5" max="231" width="9.125" bestFit="1" customWidth="1"/>
    <col min="232" max="232" width="9.125" customWidth="1"/>
  </cols>
  <sheetData>
    <row r="1" spans="1:235" ht="19.5" thickBot="1">
      <c r="A1" s="323" t="s">
        <v>493</v>
      </c>
      <c r="B1" s="323"/>
      <c r="C1" s="323"/>
      <c r="D1" s="323"/>
      <c r="E1" s="371" t="s">
        <v>516</v>
      </c>
      <c r="F1" s="372" t="str">
        <f>ADDRESS(ROW(A5),1)&amp;":"&amp;ADDRESS(ROW(A5),MAX(3:3))</f>
        <v>$A$5:$IA$5</v>
      </c>
    </row>
    <row r="3" spans="1:235">
      <c r="A3" s="90">
        <v>1</v>
      </c>
      <c r="B3" s="90">
        <v>2</v>
      </c>
      <c r="C3" s="90">
        <v>3</v>
      </c>
      <c r="D3" s="90">
        <v>4</v>
      </c>
      <c r="E3" s="90">
        <v>5</v>
      </c>
      <c r="F3" s="90">
        <v>6</v>
      </c>
      <c r="G3" s="90">
        <v>7</v>
      </c>
      <c r="H3" s="90">
        <v>8</v>
      </c>
      <c r="I3" s="90">
        <v>9</v>
      </c>
      <c r="J3" s="90">
        <v>10</v>
      </c>
      <c r="K3" s="90">
        <v>11</v>
      </c>
      <c r="L3" s="90">
        <v>12</v>
      </c>
      <c r="M3" s="90">
        <v>13</v>
      </c>
      <c r="N3" s="90">
        <v>14</v>
      </c>
      <c r="O3" s="90">
        <v>15</v>
      </c>
      <c r="P3" s="90">
        <v>16</v>
      </c>
      <c r="Q3" s="90">
        <v>17</v>
      </c>
      <c r="R3" s="90">
        <v>18</v>
      </c>
      <c r="S3" s="90">
        <v>19</v>
      </c>
      <c r="T3" s="90">
        <v>20</v>
      </c>
      <c r="U3" s="90">
        <v>21</v>
      </c>
      <c r="V3" s="90">
        <v>22</v>
      </c>
      <c r="W3" s="90">
        <v>23</v>
      </c>
      <c r="X3" s="90">
        <v>24</v>
      </c>
      <c r="Y3" s="90">
        <v>25</v>
      </c>
      <c r="Z3" s="90">
        <v>26</v>
      </c>
      <c r="AA3" s="90">
        <v>27</v>
      </c>
      <c r="AB3" s="90">
        <v>28</v>
      </c>
      <c r="AC3" s="90">
        <v>29</v>
      </c>
      <c r="AD3" s="90">
        <v>30</v>
      </c>
      <c r="AE3" s="90">
        <v>31</v>
      </c>
      <c r="AF3" s="90">
        <v>32</v>
      </c>
      <c r="AG3" s="90">
        <v>33</v>
      </c>
      <c r="AH3" s="90">
        <v>34</v>
      </c>
      <c r="AI3" s="90">
        <v>35</v>
      </c>
      <c r="AJ3" s="90">
        <v>36</v>
      </c>
      <c r="AK3" s="90">
        <v>37</v>
      </c>
      <c r="AL3" s="90">
        <v>38</v>
      </c>
      <c r="AM3" s="90">
        <v>39</v>
      </c>
      <c r="AN3" s="90">
        <v>40</v>
      </c>
      <c r="AO3" s="90">
        <v>41</v>
      </c>
      <c r="AP3" s="90">
        <v>42</v>
      </c>
      <c r="AQ3" s="90">
        <v>43</v>
      </c>
      <c r="AR3" s="90">
        <v>44</v>
      </c>
      <c r="AS3" s="90">
        <v>45</v>
      </c>
      <c r="AT3" s="90">
        <v>46</v>
      </c>
      <c r="AU3" s="90">
        <v>47</v>
      </c>
      <c r="AV3" s="90">
        <v>48</v>
      </c>
      <c r="AW3" s="90">
        <v>49</v>
      </c>
      <c r="AX3" s="90">
        <v>50</v>
      </c>
      <c r="AY3" s="90">
        <v>51</v>
      </c>
      <c r="AZ3" s="90">
        <v>52</v>
      </c>
      <c r="BA3" s="90">
        <v>53</v>
      </c>
      <c r="BB3" s="90">
        <v>54</v>
      </c>
      <c r="BC3" s="90">
        <v>55</v>
      </c>
      <c r="BD3" s="90">
        <v>56</v>
      </c>
      <c r="BE3" s="90">
        <v>57</v>
      </c>
      <c r="BF3" s="90">
        <v>58</v>
      </c>
      <c r="BG3" s="90">
        <v>59</v>
      </c>
      <c r="BH3" s="90">
        <v>60</v>
      </c>
      <c r="BI3" s="90">
        <v>61</v>
      </c>
      <c r="BJ3" s="90">
        <v>62</v>
      </c>
      <c r="BK3" s="90">
        <v>63</v>
      </c>
      <c r="BL3" s="90">
        <v>64</v>
      </c>
      <c r="BM3" s="90">
        <v>65</v>
      </c>
      <c r="BN3" s="90">
        <v>66</v>
      </c>
      <c r="BO3" s="90">
        <v>67</v>
      </c>
      <c r="BP3" s="90">
        <v>68</v>
      </c>
      <c r="BQ3" s="90">
        <v>69</v>
      </c>
      <c r="BR3" s="90">
        <v>70</v>
      </c>
      <c r="BS3" s="90">
        <v>71</v>
      </c>
      <c r="BT3" s="90">
        <v>72</v>
      </c>
      <c r="BU3" s="90">
        <v>73</v>
      </c>
      <c r="BV3" s="90">
        <v>74</v>
      </c>
      <c r="BW3" s="90">
        <v>75</v>
      </c>
      <c r="BX3" s="90">
        <v>76</v>
      </c>
      <c r="BY3" s="90">
        <v>77</v>
      </c>
      <c r="BZ3" s="90">
        <v>78</v>
      </c>
      <c r="CA3" s="90">
        <v>79</v>
      </c>
      <c r="CB3" s="90">
        <v>80</v>
      </c>
      <c r="CC3" s="90">
        <v>81</v>
      </c>
      <c r="CD3" s="90">
        <v>82</v>
      </c>
      <c r="CE3" s="90">
        <v>83</v>
      </c>
      <c r="CF3" s="90">
        <v>84</v>
      </c>
      <c r="CG3" s="90">
        <v>85</v>
      </c>
      <c r="CH3" s="90">
        <v>86</v>
      </c>
      <c r="CI3" s="90">
        <v>87</v>
      </c>
      <c r="CJ3" s="90">
        <v>88</v>
      </c>
      <c r="CK3" s="90">
        <v>89</v>
      </c>
      <c r="CL3" s="90">
        <v>90</v>
      </c>
      <c r="CM3" s="90">
        <v>91</v>
      </c>
      <c r="CN3" s="90">
        <v>92</v>
      </c>
      <c r="CO3" s="90">
        <v>93</v>
      </c>
      <c r="CP3" s="90">
        <v>94</v>
      </c>
      <c r="CQ3" s="90">
        <v>95</v>
      </c>
      <c r="CR3" s="90">
        <v>96</v>
      </c>
      <c r="CS3" s="90">
        <v>97</v>
      </c>
      <c r="CT3" s="90">
        <v>98</v>
      </c>
      <c r="CU3" s="90">
        <v>99</v>
      </c>
      <c r="CV3" s="90">
        <v>100</v>
      </c>
      <c r="CW3" s="90">
        <v>101</v>
      </c>
      <c r="CX3" s="90">
        <v>102</v>
      </c>
      <c r="CY3" s="90">
        <v>103</v>
      </c>
      <c r="CZ3" s="90">
        <v>104</v>
      </c>
      <c r="DA3" s="90">
        <v>105</v>
      </c>
      <c r="DB3" s="90">
        <v>106</v>
      </c>
      <c r="DC3" s="90">
        <v>107</v>
      </c>
      <c r="DD3" s="90">
        <v>108</v>
      </c>
      <c r="DE3" s="90">
        <v>109</v>
      </c>
      <c r="DF3" s="90">
        <v>110</v>
      </c>
      <c r="DG3" s="90">
        <v>111</v>
      </c>
      <c r="DH3" s="90">
        <v>112</v>
      </c>
      <c r="DI3" s="90">
        <v>113</v>
      </c>
      <c r="DJ3" s="90">
        <v>114</v>
      </c>
      <c r="DK3" s="90">
        <v>115</v>
      </c>
      <c r="DL3" s="90">
        <v>116</v>
      </c>
      <c r="DM3" s="90">
        <v>117</v>
      </c>
      <c r="DN3" s="90">
        <v>118</v>
      </c>
      <c r="DO3" s="90">
        <v>119</v>
      </c>
      <c r="DP3" s="90">
        <v>120</v>
      </c>
      <c r="DQ3" s="90">
        <v>121</v>
      </c>
      <c r="DR3" s="90">
        <v>122</v>
      </c>
      <c r="DS3" s="90">
        <v>123</v>
      </c>
      <c r="DT3" s="90">
        <v>124</v>
      </c>
      <c r="DU3" s="90">
        <v>125</v>
      </c>
      <c r="DV3" s="90">
        <v>126</v>
      </c>
      <c r="DW3" s="90">
        <v>127</v>
      </c>
      <c r="DX3" s="90">
        <v>128</v>
      </c>
      <c r="DY3" s="90">
        <v>129</v>
      </c>
      <c r="DZ3" s="90">
        <v>130</v>
      </c>
      <c r="EA3" s="90">
        <v>131</v>
      </c>
      <c r="EB3" s="90">
        <v>132</v>
      </c>
      <c r="EC3" s="90">
        <v>133</v>
      </c>
      <c r="ED3" s="90">
        <v>134</v>
      </c>
      <c r="EE3" s="90">
        <v>135</v>
      </c>
      <c r="EF3" s="90">
        <v>136</v>
      </c>
      <c r="EG3" s="90">
        <v>137</v>
      </c>
      <c r="EH3" s="90">
        <v>138</v>
      </c>
      <c r="EI3" s="90">
        <v>139</v>
      </c>
      <c r="EJ3" s="90">
        <v>140</v>
      </c>
      <c r="EK3" s="90">
        <v>141</v>
      </c>
      <c r="EL3" s="90">
        <v>142</v>
      </c>
      <c r="EM3" s="90">
        <v>143</v>
      </c>
      <c r="EN3" s="90">
        <v>144</v>
      </c>
      <c r="EO3" s="90">
        <v>145</v>
      </c>
      <c r="EP3" s="90">
        <v>146</v>
      </c>
      <c r="EQ3" s="90">
        <v>147</v>
      </c>
      <c r="ER3" s="90">
        <v>148</v>
      </c>
      <c r="ES3" s="90">
        <v>149</v>
      </c>
      <c r="ET3" s="90">
        <v>150</v>
      </c>
      <c r="EU3" s="90">
        <v>151</v>
      </c>
      <c r="EV3" s="90">
        <v>152</v>
      </c>
      <c r="EW3" s="90">
        <v>153</v>
      </c>
      <c r="EX3" s="90">
        <v>154</v>
      </c>
      <c r="EY3" s="90">
        <v>155</v>
      </c>
      <c r="EZ3" s="90">
        <v>156</v>
      </c>
      <c r="FA3" s="90">
        <v>157</v>
      </c>
      <c r="FB3" s="90">
        <v>158</v>
      </c>
      <c r="FC3" s="90">
        <v>159</v>
      </c>
      <c r="FD3" s="90">
        <v>160</v>
      </c>
      <c r="FE3" s="90">
        <v>161</v>
      </c>
      <c r="FF3" s="90">
        <v>162</v>
      </c>
      <c r="FG3" s="90">
        <v>163</v>
      </c>
      <c r="FH3" s="90">
        <v>164</v>
      </c>
      <c r="FI3" s="90">
        <v>165</v>
      </c>
      <c r="FJ3" s="90">
        <v>166</v>
      </c>
      <c r="FK3" s="90">
        <v>167</v>
      </c>
      <c r="FL3" s="90">
        <v>168</v>
      </c>
      <c r="FM3" s="90">
        <v>169</v>
      </c>
      <c r="FN3" s="90">
        <v>170</v>
      </c>
      <c r="FO3" s="90">
        <v>171</v>
      </c>
      <c r="FP3" s="90">
        <v>172</v>
      </c>
      <c r="FQ3" s="90">
        <v>173</v>
      </c>
      <c r="FR3" s="90">
        <v>174</v>
      </c>
      <c r="FS3" s="90">
        <v>175</v>
      </c>
      <c r="FT3" s="90">
        <v>176</v>
      </c>
      <c r="FU3" s="90">
        <v>177</v>
      </c>
      <c r="FV3" s="90">
        <v>178</v>
      </c>
      <c r="FW3" s="90">
        <v>179</v>
      </c>
      <c r="FX3" s="90">
        <v>180</v>
      </c>
      <c r="FY3" s="90">
        <v>181</v>
      </c>
      <c r="FZ3" s="90">
        <v>182</v>
      </c>
      <c r="GA3" s="90">
        <v>183</v>
      </c>
      <c r="GB3" s="90">
        <v>184</v>
      </c>
      <c r="GC3" s="90">
        <v>185</v>
      </c>
      <c r="GD3" s="90">
        <v>186</v>
      </c>
      <c r="GE3" s="90">
        <v>187</v>
      </c>
      <c r="GF3" s="90">
        <v>188</v>
      </c>
      <c r="GG3" s="90">
        <v>189</v>
      </c>
      <c r="GH3" s="90">
        <v>190</v>
      </c>
      <c r="GI3" s="90">
        <v>191</v>
      </c>
      <c r="GJ3" s="90">
        <v>192</v>
      </c>
      <c r="GK3" s="90">
        <v>193</v>
      </c>
      <c r="GL3" s="90">
        <v>194</v>
      </c>
      <c r="GM3" s="90">
        <v>195</v>
      </c>
      <c r="GN3" s="90">
        <v>196</v>
      </c>
      <c r="GO3" s="90">
        <v>197</v>
      </c>
      <c r="GP3" s="90">
        <v>198</v>
      </c>
      <c r="GQ3" s="90">
        <v>199</v>
      </c>
      <c r="GR3" s="90">
        <v>200</v>
      </c>
      <c r="GS3" s="90">
        <v>201</v>
      </c>
      <c r="GT3" s="90">
        <v>202</v>
      </c>
      <c r="GU3" s="90">
        <v>203</v>
      </c>
      <c r="GV3" s="90">
        <v>204</v>
      </c>
      <c r="GW3" s="90">
        <v>205</v>
      </c>
      <c r="GX3" s="90">
        <v>206</v>
      </c>
      <c r="GY3" s="90">
        <v>207</v>
      </c>
      <c r="GZ3" s="90">
        <v>208</v>
      </c>
      <c r="HA3" s="90">
        <v>209</v>
      </c>
      <c r="HB3" s="90">
        <v>210</v>
      </c>
      <c r="HC3" s="90">
        <v>211</v>
      </c>
      <c r="HD3" s="90">
        <v>212</v>
      </c>
      <c r="HE3" s="90">
        <v>213</v>
      </c>
      <c r="HF3" s="90">
        <v>214</v>
      </c>
      <c r="HG3" s="90">
        <v>215</v>
      </c>
      <c r="HH3" s="90">
        <v>216</v>
      </c>
      <c r="HI3" s="90">
        <v>217</v>
      </c>
      <c r="HJ3" s="90">
        <v>218</v>
      </c>
      <c r="HK3" s="90">
        <v>219</v>
      </c>
      <c r="HL3" s="90">
        <v>220</v>
      </c>
      <c r="HM3" s="90">
        <v>221</v>
      </c>
      <c r="HN3" s="90">
        <v>222</v>
      </c>
      <c r="HO3" s="90">
        <v>223</v>
      </c>
      <c r="HP3" s="90">
        <v>224</v>
      </c>
      <c r="HQ3" s="90">
        <v>225</v>
      </c>
      <c r="HR3" s="90">
        <v>226</v>
      </c>
      <c r="HS3" s="90">
        <v>227</v>
      </c>
      <c r="HT3" s="90">
        <v>228</v>
      </c>
      <c r="HU3" s="90">
        <v>229</v>
      </c>
      <c r="HV3" s="90">
        <v>230</v>
      </c>
      <c r="HW3" s="90">
        <v>231</v>
      </c>
      <c r="HX3" s="90">
        <v>232</v>
      </c>
      <c r="HY3" s="90">
        <v>233</v>
      </c>
      <c r="HZ3" s="90">
        <v>234</v>
      </c>
      <c r="IA3" s="90">
        <v>235</v>
      </c>
    </row>
    <row r="4" spans="1:235">
      <c r="A4" s="90" t="str">
        <f>VLOOKUP(A$3,テーブル1[[項目コード]:[入力事項]],2,FALSE)</f>
        <v>事業所名</v>
      </c>
      <c r="B4" s="90" t="str">
        <f>VLOOKUP(B$3,テーブル1[[項目コード]:[入力事項]],2,FALSE)</f>
        <v>フリガナ</v>
      </c>
      <c r="C4" s="90" t="str">
        <f>VLOOKUP(C$3,テーブル1[[項目コード]:[入力事項]],2,FALSE)</f>
        <v>代表者</v>
      </c>
      <c r="D4" s="90" t="str">
        <f>VLOOKUP(D$3,テーブル1[[項目コード]:[入力事項]],2,FALSE)</f>
        <v>法人番号</v>
      </c>
      <c r="E4" s="90" t="str">
        <f>VLOOKUP(E$3,テーブル1[[項目コード]:[入力事項]],2,FALSE)</f>
        <v>設立</v>
      </c>
      <c r="F4" s="90" t="str">
        <f>VLOOKUP(F$3,テーブル1[[項目コード]:[入力事項]],2,FALSE)</f>
        <v>所在地〒</v>
      </c>
      <c r="G4" s="90" t="str">
        <f>VLOOKUP(G$3,テーブル1[[項目コード]:[入力事項]],2,FALSE)</f>
        <v>所在地 都道府県</v>
      </c>
      <c r="H4" s="90" t="str">
        <f>VLOOKUP(H$3,テーブル1[[項目コード]:[入力事項]],2,FALSE)</f>
        <v>所在地　住所1</v>
      </c>
      <c r="I4" s="90" t="str">
        <f>VLOOKUP(I$3,テーブル1[[項目コード]:[入力事項]],2,FALSE)</f>
        <v>所在地　住所2</v>
      </c>
      <c r="J4" s="90" t="str">
        <f>VLOOKUP(J$3,テーブル1[[項目コード]:[入力事項]],2,FALSE)</f>
        <v xml:space="preserve">TEL </v>
      </c>
      <c r="K4" s="90" t="str">
        <f>VLOOKUP(K$3,テーブル1[[項目コード]:[入力事項]],2,FALSE)</f>
        <v>会社HP</v>
      </c>
      <c r="L4" s="90" t="str">
        <f>VLOOKUP(L$3,テーブル1[[項目コード]:[入力事項]],2,FALSE)</f>
        <v>業種</v>
      </c>
      <c r="M4" s="90" t="str">
        <f>VLOOKUP(M$3,テーブル1[[項目コード]:[入力事項]],2,FALSE)</f>
        <v>事業内容・会社の特徴</v>
      </c>
      <c r="N4" s="90" t="str">
        <f>VLOOKUP(N$3,テーブル1[[項目コード]:[入力事項]],2,FALSE)</f>
        <v>資本金</v>
      </c>
      <c r="O4" s="90" t="str">
        <f>VLOOKUP(O$3,テーブル1[[項目コード]:[入力事項]],2,FALSE)</f>
        <v>年商</v>
      </c>
      <c r="P4" s="90" t="str">
        <f>VLOOKUP(P$3,テーブル1[[項目コード]:[入力事項]],2,FALSE)</f>
        <v>従業員数</v>
      </c>
      <c r="Q4" s="90" t="str">
        <f>VLOOKUP(Q$3,テーブル1[[項目コード]:[入力事項]],2,FALSE)</f>
        <v>就業場所</v>
      </c>
      <c r="R4" s="90" t="str">
        <f>VLOOKUP(R$3,テーブル1[[項目コード]:[入力事項]],2,FALSE)</f>
        <v>（内女性</v>
      </c>
      <c r="S4" s="90" t="str">
        <f>VLOOKUP(S$3,テーブル1[[項目コード]:[入力事項]],2,FALSE)</f>
        <v>職種</v>
      </c>
      <c r="T4" s="90" t="str">
        <f>VLOOKUP(T$3,テーブル1[[項目コード]:[入力事項]],2,FALSE)</f>
        <v>仕事内容</v>
      </c>
      <c r="U4" s="90" t="str">
        <f>VLOOKUP(U$3,テーブル1[[項目コード]:[入力事項]],2,FALSE)</f>
        <v>就業場所の選択</v>
      </c>
      <c r="V4" s="90" t="str">
        <f>VLOOKUP(V$3,テーブル1[[項目コード]:[入力事項]],2,FALSE)</f>
        <v>就業場所〒</v>
      </c>
      <c r="W4" s="90" t="str">
        <f>VLOOKUP(W$3,テーブル1[[項目コード]:[入力事項]],2,FALSE)</f>
        <v>就業場所都道府県</v>
      </c>
      <c r="X4" s="90" t="str">
        <f>VLOOKUP(X$3,テーブル1[[項目コード]:[入力事項]],2,FALSE)</f>
        <v>就業場所住所1</v>
      </c>
      <c r="Y4" s="90" t="str">
        <f>VLOOKUP(Y$3,テーブル1[[項目コード]:[入力事項]],2,FALSE)</f>
        <v>就業場所住所2</v>
      </c>
      <c r="Z4" s="90" t="str">
        <f>VLOOKUP(Z$3,テーブル1[[項目コード]:[入力事項]],2,FALSE)</f>
        <v>就業場所その他特記事項</v>
      </c>
      <c r="AA4" s="90" t="str">
        <f>VLOOKUP(AA$3,テーブル1[[項目コード]:[入力事項]],2,FALSE)</f>
        <v>入社日</v>
      </c>
      <c r="AB4" s="90" t="str">
        <f>VLOOKUP(AB$3,テーブル1[[項目コード]:[入力事項]],2,FALSE)</f>
        <v>転勤の有無</v>
      </c>
      <c r="AC4" s="90" t="str">
        <f>VLOOKUP(AC$3,テーブル1[[項目コード]:[入力事項]],2,FALSE)</f>
        <v>主な赴任先</v>
      </c>
      <c r="AD4" s="90" t="str">
        <f>VLOOKUP(AD$3,テーブル1[[項目コード]:[入力事項]],2,FALSE)</f>
        <v>雇用形態</v>
      </c>
      <c r="AE4" s="90" t="str">
        <f>VLOOKUP(AE$3,テーブル1[[項目コード]:[入力事項]],2,FALSE)</f>
        <v>正社員以外の名称</v>
      </c>
      <c r="AF4" s="90" t="str">
        <f>VLOOKUP(AF$3,テーブル1[[項目コード]:[入力事項]],2,FALSE)</f>
        <v>正社員の登用実績</v>
      </c>
      <c r="AG4" s="90" t="str">
        <f>VLOOKUP(AG$3,テーブル1[[項目コード]:[入力事項]],2,FALSE)</f>
        <v>就業形態</v>
      </c>
      <c r="AH4" s="90" t="str">
        <f>VLOOKUP(AH$3,テーブル1[[項目コード]:[入力事項]],2,FALSE)</f>
        <v>派遣事業者番号</v>
      </c>
      <c r="AI4" s="90" t="str">
        <f>VLOOKUP(AI$3,テーブル1[[項目コード]:[入力事項]],2,FALSE)</f>
        <v>雇用期間の有無</v>
      </c>
      <c r="AJ4" s="90" t="str">
        <f>VLOOKUP(AJ$3,テーブル1[[項目コード]:[入力事項]],2,FALSE)</f>
        <v>雇用期間</v>
      </c>
      <c r="AK4" s="90" t="str">
        <f>VLOOKUP(AK$3,テーブル1[[項目コード]:[入力事項]],2,FALSE)</f>
        <v>更新の有無</v>
      </c>
      <c r="AL4" s="90" t="str">
        <f>VLOOKUP(AL$3,テーブル1[[項目コード]:[入力事項]],2,FALSE)</f>
        <v>試用期間の有無</v>
      </c>
      <c r="AM4" s="90" t="str">
        <f>VLOOKUP(AM$3,テーブル1[[項目コード]:[入力事項]],2,FALSE)</f>
        <v>試用期間</v>
      </c>
      <c r="AN4" s="90" t="str">
        <f>VLOOKUP(AN$3,テーブル1[[項目コード]:[入力事項]],2,FALSE)</f>
        <v>試用期間中の労働条件</v>
      </c>
      <c r="AO4" s="90" t="str">
        <f>VLOOKUP(AO$3,テーブル1[[項目コード]:[入力事項]],2,FALSE)</f>
        <v>受動喫煙</v>
      </c>
      <c r="AP4" s="90" t="str">
        <f>VLOOKUP(AP$3,テーブル1[[項目コード]:[入力事項]],2,FALSE)</f>
        <v>受動喫煙（詳細）</v>
      </c>
      <c r="AQ4" s="90" t="str">
        <f>VLOOKUP(AQ$3,テーブル1[[項目コード]:[入力事項]],2,FALSE)</f>
        <v>マイカー通勤</v>
      </c>
      <c r="AR4" s="90" t="str">
        <f>VLOOKUP(AR$3,テーブル1[[項目コード]:[入力事項]],2,FALSE)</f>
        <v>駐車場あり</v>
      </c>
      <c r="AS4" s="90" t="str">
        <f>VLOOKUP(AS$3,テーブル1[[項目コード]:[入力事項]],2,FALSE)</f>
        <v>駐車場備考</v>
      </c>
      <c r="AT4" s="90" t="str">
        <f>VLOOKUP(AT$3,テーブル1[[項目コード]:[入力事項]],2,FALSE)</f>
        <v>住居制限</v>
      </c>
      <c r="AU4" s="90" t="str">
        <f>VLOOKUP(AU$3,テーブル1[[項目コード]:[入力事項]],2,FALSE)</f>
        <v>住居制限範囲</v>
      </c>
      <c r="AV4" s="90" t="str">
        <f>VLOOKUP(AV$3,テーブル1[[項目コード]:[入力事項]],2,FALSE)</f>
        <v>定年制度</v>
      </c>
      <c r="AW4" s="90" t="str">
        <f>VLOOKUP(AW$3,テーブル1[[項目コード]:[入力事項]],2,FALSE)</f>
        <v>定年年齢</v>
      </c>
      <c r="AX4" s="90" t="str">
        <f>VLOOKUP(AX$3,テーブル1[[項目コード]:[入力事項]],2,FALSE)</f>
        <v>再雇用</v>
      </c>
      <c r="AY4" s="90" t="str">
        <f>VLOOKUP(AY$3,テーブル1[[項目コード]:[入力事項]],2,FALSE)</f>
        <v>勤務延長</v>
      </c>
      <c r="AZ4" s="90" t="str">
        <f>VLOOKUP(AZ$3,テーブル1[[項目コード]:[入力事項]],2,FALSE)</f>
        <v>賃金形態</v>
      </c>
      <c r="BA4" s="90" t="str">
        <f>VLOOKUP(BA$3,テーブル1[[項目コード]:[入力事項]],2,FALSE)</f>
        <v>その他</v>
      </c>
      <c r="BB4" s="90" t="str">
        <f>VLOOKUP(BB$3,テーブル1[[項目コード]:[入力事項]],2,FALSE)</f>
        <v>職務給制度</v>
      </c>
      <c r="BC4" s="90" t="str">
        <f>VLOOKUP(BC$3,テーブル1[[項目コード]:[入力事項]],2,FALSE)</f>
        <v>基本給　MIN</v>
      </c>
      <c r="BD4" s="90" t="str">
        <f>VLOOKUP(BD$3,テーブル1[[項目コード]:[入力事項]],2,FALSE)</f>
        <v>基本給　MAX</v>
      </c>
      <c r="BE4" s="90" t="str">
        <f>VLOOKUP(BE$3,テーブル1[[項目コード]:[入力事項]],2,FALSE)</f>
        <v>基本給特記事項</v>
      </c>
      <c r="BF4" s="90" t="str">
        <f>VLOOKUP(BF$3,テーブル1[[項目コード]:[入力事項]],2,FALSE)</f>
        <v>定期的に支払われる手当名称2</v>
      </c>
      <c r="BG4" s="90" t="str">
        <f>VLOOKUP(BG$3,テーブル1[[項目コード]:[入力事項]],2,FALSE)</f>
        <v>定期的に支払われる手当金額　MIN　1</v>
      </c>
      <c r="BH4" s="90" t="str">
        <f>VLOOKUP(BH$3,テーブル1[[項目コード]:[入力事項]],2,FALSE)</f>
        <v>定期的に支払われる手当金額　MAX　1</v>
      </c>
      <c r="BI4" s="90" t="str">
        <f>VLOOKUP(BI$3,テーブル1[[項目コード]:[入力事項]],2,FALSE)</f>
        <v>定期的に支払われる手当名称2</v>
      </c>
      <c r="BJ4" s="90" t="str">
        <f>VLOOKUP(BJ$3,テーブル1[[項目コード]:[入力事項]],2,FALSE)</f>
        <v>定期的に支払われる手当金額　MIN　2</v>
      </c>
      <c r="BK4" s="90" t="str">
        <f>VLOOKUP(BK$3,テーブル1[[項目コード]:[入力事項]],2,FALSE)</f>
        <v>定期的に支払われる手当金額　MAX　2</v>
      </c>
      <c r="BL4" s="90" t="str">
        <f>VLOOKUP(BL$3,テーブル1[[項目コード]:[入力事項]],2,FALSE)</f>
        <v>定期的に支払われる手当名称3</v>
      </c>
      <c r="BM4" s="90" t="str">
        <f>VLOOKUP(BM$3,テーブル1[[項目コード]:[入力事項]],2,FALSE)</f>
        <v>定期的に支払われる手当金額　MIN　3</v>
      </c>
      <c r="BN4" s="90" t="str">
        <f>VLOOKUP(BN$3,テーブル1[[項目コード]:[入力事項]],2,FALSE)</f>
        <v>定期的に支払われる手当金額　MAX　3</v>
      </c>
      <c r="BO4" s="90" t="str">
        <f>VLOOKUP(BO$3,テーブル1[[項目コード]:[入力事項]],2,FALSE)</f>
        <v>定期的に支払われる手当名称4</v>
      </c>
      <c r="BP4" s="90" t="str">
        <f>VLOOKUP(BP$3,テーブル1[[項目コード]:[入力事項]],2,FALSE)</f>
        <v>定期的に支払われる手当金額　MIN　4</v>
      </c>
      <c r="BQ4" s="90" t="str">
        <f>VLOOKUP(BQ$3,テーブル1[[項目コード]:[入力事項]],2,FALSE)</f>
        <v>定期的に支払われる手当金額　MAX　4</v>
      </c>
      <c r="BR4" s="90" t="str">
        <f>VLOOKUP(BR$3,テーブル1[[項目コード]:[入力事項]],2,FALSE)</f>
        <v>定期的に支払われる手当名称5</v>
      </c>
      <c r="BS4" s="90" t="str">
        <f>VLOOKUP(BS$3,テーブル1[[項目コード]:[入力事項]],2,FALSE)</f>
        <v>定期的に支払われる手当金額　MIN　5</v>
      </c>
      <c r="BT4" s="90" t="str">
        <f>VLOOKUP(BT$3,テーブル1[[項目コード]:[入力事項]],2,FALSE)</f>
        <v>定期的に支払われる手当金額　MAX　5</v>
      </c>
      <c r="BU4" s="90" t="str">
        <f>VLOOKUP(BU$3,テーブル1[[項目コード]:[入力事項]],2,FALSE)</f>
        <v>定期的に支払われる手当名称6</v>
      </c>
      <c r="BV4" s="90" t="str">
        <f>VLOOKUP(BV$3,テーブル1[[項目コード]:[入力事項]],2,FALSE)</f>
        <v>定期的に支払われる手当金額　MIN　6</v>
      </c>
      <c r="BW4" s="90" t="str">
        <f>VLOOKUP(BW$3,テーブル1[[項目コード]:[入力事項]],2,FALSE)</f>
        <v>定期的に支払われる手当金額　MAX　6</v>
      </c>
      <c r="BX4" s="90" t="str">
        <f>VLOOKUP(BX$3,テーブル1[[項目コード]:[入力事項]],2,FALSE)</f>
        <v>固定残業代の有無</v>
      </c>
      <c r="BY4" s="90" t="str">
        <f>VLOOKUP(BY$3,テーブル1[[項目コード]:[入力事項]],2,FALSE)</f>
        <v>固定残業代 MIN</v>
      </c>
      <c r="BZ4" s="90" t="str">
        <f>VLOOKUP(BZ$3,テーブル1[[項目コード]:[入力事項]],2,FALSE)</f>
        <v>固定残業代 MAX</v>
      </c>
      <c r="CA4" s="90" t="str">
        <f>VLOOKUP(CA$3,テーブル1[[項目コード]:[入力事項]],2,FALSE)</f>
        <v>固定残業代特記事項</v>
      </c>
      <c r="CB4" s="90" t="str">
        <f>VLOOKUP(CB$3,テーブル1[[項目コード]:[入力事項]],2,FALSE)</f>
        <v>月額合計 MIN</v>
      </c>
      <c r="CC4" s="90" t="str">
        <f>VLOOKUP(CC$3,テーブル1[[項目コード]:[入力事項]],2,FALSE)</f>
        <v>月額合計 MAX</v>
      </c>
      <c r="CD4" s="90" t="str">
        <f>VLOOKUP(CD$3,テーブル1[[項目コード]:[入力事項]],2,FALSE)</f>
        <v>その他手当1</v>
      </c>
      <c r="CE4" s="90" t="str">
        <f>VLOOKUP(CE$3,テーブル1[[項目コード]:[入力事項]],2,FALSE)</f>
        <v>通勤手当の有無</v>
      </c>
      <c r="CF4" s="90" t="str">
        <f>VLOOKUP(CF$3,テーブル1[[項目コード]:[入力事項]],2,FALSE)</f>
        <v>通勤手当　金額</v>
      </c>
      <c r="CG4" s="90" t="str">
        <f>VLOOKUP(CG$3,テーブル1[[項目コード]:[入力事項]],2,FALSE)</f>
        <v>通勤手当　特記事項</v>
      </c>
      <c r="CH4" s="90" t="str">
        <f>VLOOKUP(CH$3,テーブル1[[項目コード]:[入力事項]],2,FALSE)</f>
        <v>賃金締切日</v>
      </c>
      <c r="CI4" s="90" t="str">
        <f>VLOOKUP(CI$3,テーブル1[[項目コード]:[入力事項]],2,FALSE)</f>
        <v>賃金支払日</v>
      </c>
      <c r="CJ4" s="90" t="str">
        <f>VLOOKUP(CJ$3,テーブル1[[項目コード]:[入力事項]],2,FALSE)</f>
        <v>昇給の有無</v>
      </c>
      <c r="CK4" s="90" t="str">
        <f>VLOOKUP(CK$3,テーブル1[[項目コード]:[入力事項]],2,FALSE)</f>
        <v>昇給
前年度実績</v>
      </c>
      <c r="CL4" s="90" t="str">
        <f>VLOOKUP(CL$3,テーブル1[[項目コード]:[入力事項]],2,FALSE)</f>
        <v>賞与の有無</v>
      </c>
      <c r="CM4" s="90" t="str">
        <f>VLOOKUP(CM$3,テーブル1[[項目コード]:[入力事項]],2,FALSE)</f>
        <v>賞与回数</v>
      </c>
      <c r="CN4" s="90" t="str">
        <f>VLOOKUP(CN$3,テーブル1[[項目コード]:[入力事項]],2,FALSE)</f>
        <v>賞与特記事項</v>
      </c>
      <c r="CO4" s="90" t="str">
        <f>VLOOKUP(CO$3,テーブル1[[項目コード]:[入力事項]],2,FALSE)</f>
        <v>賞与新卒</v>
      </c>
      <c r="CP4" s="90" t="str">
        <f>VLOOKUP(CP$3,テーブル1[[項目コード]:[入力事項]],2,FALSE)</f>
        <v>賞与一般</v>
      </c>
      <c r="CQ4" s="90" t="str">
        <f>VLOOKUP(CQ$3,テーブル1[[項目コード]:[入力事項]],2,FALSE)</f>
        <v>退職金制度の有無</v>
      </c>
      <c r="CR4" s="90" t="str">
        <f>VLOOKUP(CR$3,テーブル1[[項目コード]:[入力事項]],2,FALSE)</f>
        <v>退職金要件</v>
      </c>
      <c r="CS4" s="90" t="str">
        <f>VLOOKUP(CS$3,テーブル1[[項目コード]:[入力事項]],2,FALSE)</f>
        <v>退職共済　加入/未加入</v>
      </c>
      <c r="CT4" s="90" t="str">
        <f>VLOOKUP(CT$3,テーブル1[[項目コード]:[入力事項]],2,FALSE)</f>
        <v>加入保険　健康</v>
      </c>
      <c r="CU4" s="90" t="str">
        <f>VLOOKUP(CU$3,テーブル1[[項目コード]:[入力事項]],2,FALSE)</f>
        <v>加入保険　厚生</v>
      </c>
      <c r="CV4" s="90" t="str">
        <f>VLOOKUP(CV$3,テーブル1[[項目コード]:[入力事項]],2,FALSE)</f>
        <v>加入保険　雇用</v>
      </c>
      <c r="CW4" s="90" t="str">
        <f>VLOOKUP(CW$3,テーブル1[[項目コード]:[入力事項]],2,FALSE)</f>
        <v>加入保険　労災</v>
      </c>
      <c r="CX4" s="90" t="str">
        <f>VLOOKUP(CX$3,テーブル1[[項目コード]:[入力事項]],2,FALSE)</f>
        <v>加入保険　公災</v>
      </c>
      <c r="CY4" s="90" t="str">
        <f>VLOOKUP(CY$3,テーブル1[[項目コード]:[入力事項]],2,FALSE)</f>
        <v>加入保険　財形</v>
      </c>
      <c r="CZ4" s="90" t="str">
        <f>VLOOKUP(CZ$3,テーブル1[[項目コード]:[入力事項]],2,FALSE)</f>
        <v>加入保険　その他　チェック</v>
      </c>
      <c r="DA4" s="90" t="str">
        <f>VLOOKUP(DA$3,テーブル1[[項目コード]:[入力事項]],2,FALSE)</f>
        <v>加入保険　その他　明細</v>
      </c>
      <c r="DB4" s="90" t="str">
        <f>VLOOKUP(DB$3,テーブル1[[項目コード]:[入力事項]],2,FALSE)</f>
        <v>企業年金 厚生年金基金</v>
      </c>
      <c r="DC4" s="90" t="str">
        <f>VLOOKUP(DC$3,テーブル1[[項目コード]:[入力事項]],2,FALSE)</f>
        <v>企業年金 確定拠出年金</v>
      </c>
      <c r="DD4" s="90" t="str">
        <f>VLOOKUP(DD$3,テーブル1[[項目コード]:[入力事項]],2,FALSE)</f>
        <v>企業年金 確定給付年金</v>
      </c>
      <c r="DE4" s="90" t="str">
        <f>VLOOKUP(DE$3,テーブル1[[項目コード]:[入力事項]],2,FALSE)</f>
        <v>企業年金　特記事項</v>
      </c>
      <c r="DF4" s="90" t="str">
        <f>VLOOKUP(DF$3,テーブル1[[項目コード]:[入力事項]],2,FALSE)</f>
        <v>就業時間1　始</v>
      </c>
      <c r="DG4" s="90" t="str">
        <f>VLOOKUP(DG$3,テーブル1[[項目コード]:[入力事項]],2,FALSE)</f>
        <v>就業時間1　終</v>
      </c>
      <c r="DH4" s="90" t="str">
        <f>VLOOKUP(DH$3,テーブル1[[項目コード]:[入力事項]],2,FALSE)</f>
        <v>就業時間2　始</v>
      </c>
      <c r="DI4" s="90" t="str">
        <f>VLOOKUP(DI$3,テーブル1[[項目コード]:[入力事項]],2,FALSE)</f>
        <v>就業時間2　終</v>
      </c>
      <c r="DJ4" s="90" t="str">
        <f>VLOOKUP(DJ$3,テーブル1[[項目コード]:[入力事項]],2,FALSE)</f>
        <v>就業時間3　始</v>
      </c>
      <c r="DK4" s="90" t="str">
        <f>VLOOKUP(DK$3,テーブル1[[項目コード]:[入力事項]],2,FALSE)</f>
        <v>就業時間3　終</v>
      </c>
      <c r="DL4" s="90" t="str">
        <f>VLOOKUP(DL$3,テーブル1[[項目コード]:[入力事項]],2,FALSE)</f>
        <v>就業時間3　始</v>
      </c>
      <c r="DM4" s="90" t="str">
        <f>VLOOKUP(DM$3,テーブル1[[項目コード]:[入力事項]],2,FALSE)</f>
        <v>就業時間3　終</v>
      </c>
      <c r="DN4" s="90" t="str">
        <f>VLOOKUP(DN$3,テーブル1[[項目コード]:[入力事項]],2,FALSE)</f>
        <v>その他</v>
      </c>
      <c r="DO4" s="90" t="str">
        <f>VLOOKUP(DO$3,テーブル1[[項目コード]:[入力事項]],2,FALSE)</f>
        <v>特記事項</v>
      </c>
      <c r="DP4" s="90" t="str">
        <f>VLOOKUP(DP$3,テーブル1[[項目コード]:[入力事項]],2,FALSE)</f>
        <v>時間外の有無</v>
      </c>
      <c r="DQ4" s="90" t="str">
        <f>VLOOKUP(DQ$3,テーブル1[[項目コード]:[入力事項]],2,FALSE)</f>
        <v>時間外月平均</v>
      </c>
      <c r="DR4" s="90" t="str">
        <f>VLOOKUP(DR$3,テーブル1[[項目コード]:[入力事項]],2,FALSE)</f>
        <v>36協定による特別事項</v>
      </c>
      <c r="DS4" s="90" t="str">
        <f>VLOOKUP(DS$3,テーブル1[[項目コード]:[入力事項]],2,FALSE)</f>
        <v>特別な事情期間等</v>
      </c>
      <c r="DT4" s="90" t="str">
        <f>VLOOKUP(DT$3,テーブル1[[項目コード]:[入力事項]],2,FALSE)</f>
        <v>休憩時間</v>
      </c>
      <c r="DU4" s="90" t="str">
        <f>VLOOKUP(DU$3,テーブル1[[項目コード]:[入力事項]],2,FALSE)</f>
        <v>休憩時間補足</v>
      </c>
      <c r="DV4" s="90" t="str">
        <f>VLOOKUP(DV$3,テーブル1[[項目コード]:[入力事項]],2,FALSE)</f>
        <v>年間休日数</v>
      </c>
      <c r="DW4" s="90" t="str">
        <f>VLOOKUP(DW$3,テーブル1[[項目コード]:[入力事項]],2,FALSE)</f>
        <v>週休二日制</v>
      </c>
      <c r="DX4" s="90" t="str">
        <f>VLOOKUP(DX$3,テーブル1[[項目コード]:[入力事項]],2,FALSE)</f>
        <v>週休二日制補足</v>
      </c>
      <c r="DY4" s="90" t="str">
        <f>VLOOKUP(DY$3,テーブル1[[項目コード]:[入力事項]],2,FALSE)</f>
        <v>休暇詳細</v>
      </c>
      <c r="DZ4" s="90" t="str">
        <f>VLOOKUP(DZ$3,テーブル1[[項目コード]:[入力事項]],2,FALSE)</f>
        <v>有給休暇</v>
      </c>
      <c r="EA4" s="90" t="str">
        <f>VLOOKUP(EA$3,テーブル1[[項目コード]:[入力事項]],2,FALSE)</f>
        <v>有給休暇付与条件</v>
      </c>
      <c r="EB4" s="90" t="str">
        <f>VLOOKUP(EB$3,テーブル1[[項目コード]:[入力事項]],2,FALSE)</f>
        <v>休暇実績　育児</v>
      </c>
      <c r="EC4" s="90" t="str">
        <f>VLOOKUP(EC$3,テーブル1[[項目コード]:[入力事項]],2,FALSE)</f>
        <v>休暇実績　介護</v>
      </c>
      <c r="ED4" s="90" t="str">
        <f>VLOOKUP(ED$3,テーブル1[[項目コード]:[入力事項]],2,FALSE)</f>
        <v>休暇実績　看護</v>
      </c>
      <c r="EE4" s="90" t="str">
        <f>VLOOKUP(EE$3,テーブル1[[項目コード]:[入力事項]],2,FALSE)</f>
        <v>赴任旅費</v>
      </c>
      <c r="EF4" s="90" t="str">
        <f>VLOOKUP(EF$3,テーブル1[[項目コード]:[入力事項]],2,FALSE)</f>
        <v>託児施設</v>
      </c>
      <c r="EG4" s="90" t="str">
        <f>VLOOKUP(EG$3,テーブル1[[項目コード]:[入力事項]],2,FALSE)</f>
        <v>復職制度</v>
      </c>
      <c r="EH4" s="90" t="str">
        <f>VLOOKUP(EH$3,テーブル1[[項目コード]:[入力事項]],2,FALSE)</f>
        <v>労働組合</v>
      </c>
      <c r="EI4" s="90" t="str">
        <f>VLOOKUP(EI$3,テーブル1[[項目コード]:[入力事項]],2,FALSE)</f>
        <v>奨学金返還支援</v>
      </c>
      <c r="EJ4" s="90" t="str">
        <f>VLOOKUP(EJ$3,テーブル1[[項目コード]:[入力事項]],2,FALSE)</f>
        <v>福利厚生　その他</v>
      </c>
      <c r="EK4" s="90" t="str">
        <f>VLOOKUP(EK$3,テーブル1[[項目コード]:[入力事項]],2,FALSE)</f>
        <v>採用人数</v>
      </c>
      <c r="EL4" s="90" t="str">
        <f>VLOOKUP(EL$3,テーブル1[[項目コード]:[入力事項]],2,FALSE)</f>
        <v>募集理由</v>
      </c>
      <c r="EM4" s="90" t="str">
        <f>VLOOKUP(EM$3,テーブル1[[項目コード]:[入力事項]],2,FALSE)</f>
        <v>選考開始時期　有無</v>
      </c>
      <c r="EN4" s="90" t="str">
        <f>VLOOKUP(EN$3,テーブル1[[項目コード]:[入力事項]],2,FALSE)</f>
        <v>選考開始時期　始め</v>
      </c>
      <c r="EO4" s="90" t="str">
        <f>VLOOKUP(EO$3,テーブル1[[項目コード]:[入力事項]],2,FALSE)</f>
        <v>終わり</v>
      </c>
      <c r="EP4" s="90" t="str">
        <f>VLOOKUP(EP$3,テーブル1[[項目コード]:[入力事項]],2,FALSE)</f>
        <v>年齢制限の有無</v>
      </c>
      <c r="EQ4" s="90" t="str">
        <f>VLOOKUP(EQ$3,テーブル1[[項目コード]:[入力事項]],2,FALSE)</f>
        <v>年齢制限　年齢</v>
      </c>
      <c r="ER4" s="90" t="str">
        <f>VLOOKUP(ER$3,テーブル1[[項目コード]:[入力事項]],2,FALSE)</f>
        <v>年齢制限該当事由</v>
      </c>
      <c r="ES4" s="90" t="str">
        <f>VLOOKUP(ES$3,テーブル1[[項目コード]:[入力事項]],2,FALSE)</f>
        <v>必要な免許・資格・スキル</v>
      </c>
      <c r="ET4" s="90" t="str">
        <f>VLOOKUP(ET$3,テーブル1[[項目コード]:[入力事項]],2,FALSE)</f>
        <v>既卒者応募</v>
      </c>
      <c r="EU4" s="90" t="str">
        <f>VLOOKUP(EU$3,テーブル1[[項目コード]:[入力事項]],2,FALSE)</f>
        <v>既卒者応募可能卒業年度</v>
      </c>
      <c r="EV4" s="90" t="str">
        <f>VLOOKUP(EV$3,テーブル1[[項目コード]:[入力事項]],2,FALSE)</f>
        <v>選考方法 書類</v>
      </c>
      <c r="EW4" s="90" t="str">
        <f>VLOOKUP(EW$3,テーブル1[[項目コード]:[入力事項]],2,FALSE)</f>
        <v>選考方法　面接</v>
      </c>
      <c r="EX4" s="90" t="str">
        <f>VLOOKUP(EX$3,テーブル1[[項目コード]:[入力事項]],2,FALSE)</f>
        <v>選考方法　面接 回数</v>
      </c>
      <c r="EY4" s="90" t="str">
        <f>VLOOKUP(EY$3,テーブル1[[項目コード]:[入力事項]],2,FALSE)</f>
        <v>選考方法　WEB面接</v>
      </c>
      <c r="EZ4" s="90" t="str">
        <f>VLOOKUP(EZ$3,テーブル1[[項目コード]:[入力事項]],2,FALSE)</f>
        <v>選考方法　WEB面接　回数</v>
      </c>
      <c r="FA4" s="90" t="str">
        <f>VLOOKUP(FA$3,テーブル1[[項目コード]:[入力事項]],2,FALSE)</f>
        <v>選考方法　筆記試験</v>
      </c>
      <c r="FB4" s="90" t="str">
        <f>VLOOKUP(FB$3,テーブル1[[項目コード]:[入力事項]],2,FALSE)</f>
        <v>選考方法　筆記試験　詳細</v>
      </c>
      <c r="FC4" s="90" t="str">
        <f>VLOOKUP(FC$3,テーブル1[[項目コード]:[入力事項]],2,FALSE)</f>
        <v>選考方法　その他</v>
      </c>
      <c r="FD4" s="90" t="str">
        <f>VLOOKUP(FD$3,テーブル1[[項目コード]:[入力事項]],2,FALSE)</f>
        <v>選考方法　その他　詳細</v>
      </c>
      <c r="FE4" s="90" t="str">
        <f>VLOOKUP(FE$3,テーブル1[[項目コード]:[入力事項]],2,FALSE)</f>
        <v>選考日</v>
      </c>
      <c r="FF4" s="90" t="str">
        <f>VLOOKUP(FF$3,テーブル1[[項目コード]:[入力事項]],2,FALSE)</f>
        <v>選考時</v>
      </c>
      <c r="FG4" s="90" t="str">
        <f>VLOOKUP(FG$3,テーブル1[[項目コード]:[入力事項]],2,FALSE)</f>
        <v>選考日時　備考</v>
      </c>
      <c r="FH4" s="90" t="str">
        <f>VLOOKUP(FH$3,テーブル1[[項目コード]:[入力事項]],2,FALSE)</f>
        <v>選考場所区分</v>
      </c>
      <c r="FI4" s="90" t="str">
        <f>VLOOKUP(FI$3,テーブル1[[項目コード]:[入力事項]],2,FALSE)</f>
        <v>選考場所 〒</v>
      </c>
      <c r="FJ4" s="90" t="str">
        <f>VLOOKUP(FJ$3,テーブル1[[項目コード]:[入力事項]],2,FALSE)</f>
        <v>選考場所 都道府県</v>
      </c>
      <c r="FK4" s="90" t="str">
        <f>VLOOKUP(FK$3,テーブル1[[項目コード]:[入力事項]],2,FALSE)</f>
        <v>選考場所 住所1</v>
      </c>
      <c r="FL4" s="90" t="str">
        <f>VLOOKUP(FL$3,テーブル1[[項目コード]:[入力事項]],2,FALSE)</f>
        <v>選考場所 住所2</v>
      </c>
      <c r="FM4" s="90" t="str">
        <f>VLOOKUP(FM$3,テーブル1[[項目コード]:[入力事項]],2,FALSE)</f>
        <v>選考旅費の有無</v>
      </c>
      <c r="FN4" s="90" t="str">
        <f>VLOOKUP(FN$3,テーブル1[[項目コード]:[入力事項]],2,FALSE)</f>
        <v>選考旅費備考</v>
      </c>
      <c r="FO4" s="90" t="str">
        <f>VLOOKUP(FO$3,テーブル1[[項目コード]:[入力事項]],2,FALSE)</f>
        <v>結果通知 　書類選考期間</v>
      </c>
      <c r="FP4" s="90" t="str">
        <f>VLOOKUP(FP$3,テーブル1[[項目コード]:[入力事項]],2,FALSE)</f>
        <v>結果通知 　面接結果通知期間</v>
      </c>
      <c r="FQ4" s="90" t="str">
        <f>VLOOKUP(FQ$3,テーブル1[[項目コード]:[入力事項]],2,FALSE)</f>
        <v>結果通知 　その他</v>
      </c>
      <c r="FR4" s="90" t="str">
        <f>VLOOKUP(FR$3,テーブル1[[項目コード]:[入力事項]],2,FALSE)</f>
        <v>通知方法　Eメール</v>
      </c>
      <c r="FS4" s="90" t="str">
        <f>VLOOKUP(FS$3,テーブル1[[項目コード]:[入力事項]],2,FALSE)</f>
        <v>通知方法　郵送</v>
      </c>
      <c r="FT4" s="90" t="str">
        <f>VLOOKUP(FT$3,テーブル1[[項目コード]:[入力事項]],2,FALSE)</f>
        <v>通知方法　電話</v>
      </c>
      <c r="FU4" s="90" t="str">
        <f>VLOOKUP(FU$3,テーブル1[[項目コード]:[入力事項]],2,FALSE)</f>
        <v>通知方法　その他</v>
      </c>
      <c r="FV4" s="90" t="str">
        <f>VLOOKUP(FV$3,テーブル1[[項目コード]:[入力事項]],2,FALSE)</f>
        <v>通知方法　その他詳細</v>
      </c>
      <c r="FW4" s="90" t="str">
        <f>VLOOKUP(FW$3,テーブル1[[項目コード]:[入力事項]],2,FALSE)</f>
        <v>応募書類　履歴書</v>
      </c>
      <c r="FX4" s="90" t="str">
        <f>VLOOKUP(FX$3,テーブル1[[項目コード]:[入力事項]],2,FALSE)</f>
        <v>応募書類　職務経歴書</v>
      </c>
      <c r="FY4" s="90" t="str">
        <f>VLOOKUP(FY$3,テーブル1[[項目コード]:[入力事項]],2,FALSE)</f>
        <v>応募書類　その他</v>
      </c>
      <c r="FZ4" s="90" t="str">
        <f>VLOOKUP(FZ$3,テーブル1[[項目コード]:[入力事項]],2,FALSE)</f>
        <v>応募書類　その他　詳細</v>
      </c>
      <c r="GA4" s="90" t="str">
        <f>VLOOKUP(GA$3,テーブル1[[項目コード]:[入力事項]],2,FALSE)</f>
        <v>応募書類送付方法 Eメール</v>
      </c>
      <c r="GB4" s="90" t="str">
        <f>VLOOKUP(GB$3,テーブル1[[項目コード]:[入力事項]],2,FALSE)</f>
        <v>応募書類送付方法 Eメールアドレス</v>
      </c>
      <c r="GC4" s="90" t="str">
        <f>VLOOKUP(GC$3,テーブル1[[項目コード]:[入力事項]],2,FALSE)</f>
        <v>応募書類送付方法　郵送</v>
      </c>
      <c r="GD4" s="90" t="str">
        <f>VLOOKUP(GD$3,テーブル1[[項目コード]:[入力事項]],2,FALSE)</f>
        <v>送付方法　事業所区分</v>
      </c>
      <c r="GE4" s="90" t="str">
        <f>VLOOKUP(GE$3,テーブル1[[項目コード]:[入力事項]],2,FALSE)</f>
        <v>送付先　郵便</v>
      </c>
      <c r="GF4" s="90" t="str">
        <f>VLOOKUP(GF$3,テーブル1[[項目コード]:[入力事項]],2,FALSE)</f>
        <v>送付先　都道府県</v>
      </c>
      <c r="GG4" s="90" t="str">
        <f>VLOOKUP(GG$3,テーブル1[[項目コード]:[入力事項]],2,FALSE)</f>
        <v>送付先　住所1</v>
      </c>
      <c r="GH4" s="90" t="str">
        <f>VLOOKUP(GH$3,テーブル1[[項目コード]:[入力事項]],2,FALSE)</f>
        <v>送付先　住所2</v>
      </c>
      <c r="GI4" s="90" t="str">
        <f>VLOOKUP(GI$3,テーブル1[[項目コード]:[入力事項]],2,FALSE)</f>
        <v>応募書類送付方法　その他</v>
      </c>
      <c r="GJ4" s="90" t="str">
        <f>VLOOKUP(GJ$3,テーブル1[[項目コード]:[入力事項]],2,FALSE)</f>
        <v>応募書類送付方法　その他　詳細</v>
      </c>
      <c r="GK4" s="90" t="str">
        <f>VLOOKUP(GK$3,テーブル1[[項目コード]:[入力事項]],2,FALSE)</f>
        <v>応募書類の返却</v>
      </c>
      <c r="GL4" s="90" t="str">
        <f>VLOOKUP(GL$3,テーブル1[[項目コード]:[入力事項]],2,FALSE)</f>
        <v>応募書類の返却　補足</v>
      </c>
      <c r="GM4" s="90" t="str">
        <f>VLOOKUP(GM$3,テーブル1[[項目コード]:[入力事項]],2,FALSE)</f>
        <v>特記事項</v>
      </c>
      <c r="GN4" s="90" t="str">
        <f>VLOOKUP(GN$3,テーブル1[[項目コード]:[入力事項]],2,FALSE)</f>
        <v>応募前見学</v>
      </c>
      <c r="GO4" s="90" t="str">
        <f>VLOOKUP(GO$3,テーブル1[[項目コード]:[入力事項]],2,FALSE)</f>
        <v>応募前見学備考</v>
      </c>
      <c r="GP4" s="90" t="str">
        <f>VLOOKUP(GP$3,テーブル1[[項目コード]:[入力事項]],2,FALSE)</f>
        <v>担当者氏名</v>
      </c>
      <c r="GQ4" s="90" t="str">
        <f>VLOOKUP(GQ$3,テーブル1[[項目コード]:[入力事項]],2,FALSE)</f>
        <v>担当者氏名カナ</v>
      </c>
      <c r="GR4" s="90" t="str">
        <f>VLOOKUP(GR$3,テーブル1[[項目コード]:[入力事項]],2,FALSE)</f>
        <v>メールアドレス</v>
      </c>
      <c r="GS4" s="90" t="str">
        <f>VLOOKUP(GS$3,テーブル1[[項目コード]:[入力事項]],2,FALSE)</f>
        <v>電話番号・携帯番号</v>
      </c>
      <c r="GT4" s="90" t="str">
        <f>VLOOKUP(GT$3,テーブル1[[項目コード]:[入力事項]],2,FALSE)</f>
        <v>補足事項</v>
      </c>
      <c r="GU4" s="90" t="str">
        <f>VLOOKUP(GU$3,テーブル1[[項目コード]:[入力事項]],2,FALSE)</f>
        <v>新卒者雇用実績 1</v>
      </c>
      <c r="GV4" s="90" t="str">
        <f>VLOOKUP(GV$3,テーブル1[[項目コード]:[入力事項]],2,FALSE)</f>
        <v>新卒者雇用実績 内女性1</v>
      </c>
      <c r="GW4" s="90" t="str">
        <f>VLOOKUP(GW$3,テーブル1[[項目コード]:[入力事項]],2,FALSE)</f>
        <v>新卒者離職率 1</v>
      </c>
      <c r="GX4" s="90" t="str">
        <f>VLOOKUP(GX$3,テーブル1[[項目コード]:[入力事項]],2,FALSE)</f>
        <v>新卒者雇用実績 2</v>
      </c>
      <c r="GY4" s="90" t="str">
        <f>VLOOKUP(GY$3,テーブル1[[項目コード]:[入力事項]],2,FALSE)</f>
        <v>新卒者雇用実績 内女性2</v>
      </c>
      <c r="GZ4" s="90" t="str">
        <f>VLOOKUP(GZ$3,テーブル1[[項目コード]:[入力事項]],2,FALSE)</f>
        <v>新卒者離職率 2</v>
      </c>
      <c r="HA4" s="90" t="str">
        <f>VLOOKUP(HA$3,テーブル1[[項目コード]:[入力事項]],2,FALSE)</f>
        <v>新卒者雇用実績 3</v>
      </c>
      <c r="HB4" s="90" t="str">
        <f>VLOOKUP(HB$3,テーブル1[[項目コード]:[入力事項]],2,FALSE)</f>
        <v>新卒者雇用実績 内女性3</v>
      </c>
      <c r="HC4" s="90" t="str">
        <f>VLOOKUP(HC$3,テーブル1[[項目コード]:[入力事項]],2,FALSE)</f>
        <v>新卒者離職率 3</v>
      </c>
      <c r="HD4" s="90" t="str">
        <f>VLOOKUP(HD$3,テーブル1[[項目コード]:[入力事項]],2,FALSE)</f>
        <v>平均勤続年数</v>
      </c>
      <c r="HE4" s="90" t="str">
        <f>VLOOKUP(HE$3,テーブル1[[項目コード]:[入力事項]],2,FALSE)</f>
        <v>平均年齢</v>
      </c>
      <c r="HF4" s="90" t="str">
        <f>VLOOKUP(HF$3,テーブル1[[項目コード]:[入力事項]],2,FALSE)</f>
        <v>研修</v>
      </c>
      <c r="HG4" s="90" t="str">
        <f>VLOOKUP(HG$3,テーブル1[[項目コード]:[入力事項]],2,FALSE)</f>
        <v>研修内容</v>
      </c>
      <c r="HH4" s="90" t="str">
        <f>VLOOKUP(HH$3,テーブル1[[項目コード]:[入力事項]],2,FALSE)</f>
        <v>月平均所定外労働時間</v>
      </c>
      <c r="HI4" s="90" t="str">
        <f>VLOOKUP(HI$3,テーブル1[[項目コード]:[入力事項]],2,FALSE)</f>
        <v>有給休暇の平均取得日数</v>
      </c>
      <c r="HJ4" s="90" t="str">
        <f>VLOOKUP(HJ$3,テーブル1[[項目コード]:[入力事項]],2,FALSE)</f>
        <v>出産数 男</v>
      </c>
      <c r="HK4" s="90" t="str">
        <f>VLOOKUP(HK$3,テーブル1[[項目コード]:[入力事項]],2,FALSE)</f>
        <v>出産数　女</v>
      </c>
      <c r="HL4" s="90" t="str">
        <f>VLOOKUP(HL$3,テーブル1[[項目コード]:[入力事項]],2,FALSE)</f>
        <v>育児休暇取得者数 男</v>
      </c>
      <c r="HM4" s="90" t="str">
        <f>VLOOKUP(HM$3,テーブル1[[項目コード]:[入力事項]],2,FALSE)</f>
        <v>育児休暇取得者数　女</v>
      </c>
      <c r="HN4" s="90" t="str">
        <f>VLOOKUP(HN$3,テーブル1[[項目コード]:[入力事項]],2,FALSE)</f>
        <v>役員の女性の割合</v>
      </c>
      <c r="HO4" s="90" t="str">
        <f>VLOOKUP(HO$3,テーブル1[[項目コード]:[入力事項]],2,FALSE)</f>
        <v>管理職の女性の割合</v>
      </c>
      <c r="HP4" s="90" t="str">
        <f>VLOOKUP(HP$3,テーブル1[[項目コード]:[入力事項]],2,FALSE)</f>
        <v>オープンキャンパスにきた当校に興味のある方</v>
      </c>
      <c r="HQ4" s="90" t="str">
        <f>VLOOKUP(HQ$3,テーブル1[[項目コード]:[入力事項]],2,FALSE)</f>
        <v>ホームページ掲載OK</v>
      </c>
      <c r="HR4" s="90" t="str">
        <f>VLOOKUP(HR$3,テーブル1[[項目コード]:[入力事項]],2,FALSE)</f>
        <v>応募資格のあるもの以外は不可</v>
      </c>
      <c r="HS4" s="90" t="str">
        <f>VLOOKUP(HS$3,テーブル1[[項目コード]:[入力事項]],2,FALSE)</f>
        <v>特記事項</v>
      </c>
      <c r="HT4" s="90" t="str">
        <f>VLOOKUP(HT$3,テーブル1[[項目コード]:[入力事項]],2,FALSE)</f>
        <v>学校説明会参加希望</v>
      </c>
      <c r="HU4" s="90" t="str">
        <f>VLOOKUP(HU$3,テーブル1[[項目コード]:[入力事項]],2,FALSE)</f>
        <v>学校説明会連絡先アドレス</v>
      </c>
      <c r="HV4" s="90" t="str">
        <f>VLOOKUP(HV$3,テーブル1[[項目コード]:[入力事項]],2,FALSE)</f>
        <v>担当者名</v>
      </c>
      <c r="HW4" s="90" t="str">
        <f>VLOOKUP(HW$3,テーブル1[[項目コード]:[入力事項]],2,FALSE)</f>
        <v>担当者名（カナ）</v>
      </c>
      <c r="HX4" s="90" t="str">
        <f>VLOOKUP(HX$3,テーブル1[[項目コード]:[入力事項]],2,FALSE)</f>
        <v>その他ご意見ご要望</v>
      </c>
      <c r="HY4" s="90" t="str">
        <f>VLOOKUP(HY$3,テーブル1[[項目コード]:[入力事項]],2,FALSE)</f>
        <v>連絡先備考</v>
      </c>
      <c r="HZ4" s="90" t="str">
        <f>VLOOKUP(HZ$3,テーブル1[[項目コード]:[入力事項]],2,FALSE)</f>
        <v>参加方法</v>
      </c>
      <c r="IA4" s="90" t="str">
        <f>VLOOKUP(IA$3,テーブル1[[項目コード]:[入力事項]],2,FALSE)</f>
        <v>企業名のパンフレットの掲載</v>
      </c>
    </row>
    <row r="5" spans="1:235">
      <c r="A5" s="90" t="str">
        <f>IF(VLOOKUP(A$3,テーブル1[[項目コード]:[入力事項]],3,FALSE)="","",VLOOKUP(A$3,テーブル1[[項目コード]:[入力事項]],3,FALSE))</f>
        <v/>
      </c>
      <c r="B5" s="90" t="str">
        <f>IF(VLOOKUP(B$3,テーブル1[[項目コード]:[入力事項]],3,FALSE)="","",VLOOKUP(B$3,テーブル1[[項目コード]:[入力事項]],3,FALSE))</f>
        <v/>
      </c>
      <c r="C5" s="90" t="str">
        <f>IF(VLOOKUP(C$3,テーブル1[[項目コード]:[入力事項]],3,FALSE)="","",VLOOKUP(C$3,テーブル1[[項目コード]:[入力事項]],3,FALSE))</f>
        <v/>
      </c>
      <c r="D5" s="90" t="str">
        <f>IF(VLOOKUP(D$3,テーブル1[[項目コード]:[入力事項]],3,FALSE)="","",VLOOKUP(D$3,テーブル1[[項目コード]:[入力事項]],3,FALSE))</f>
        <v/>
      </c>
      <c r="E5" s="90" t="str">
        <f>IF(VLOOKUP(E$3,テーブル1[[項目コード]:[入力事項]],3,FALSE)="","",VLOOKUP(E$3,テーブル1[[項目コード]:[入力事項]],3,FALSE))</f>
        <v/>
      </c>
      <c r="F5" s="90" t="str">
        <f>IF(VLOOKUP(F$3,テーブル1[[項目コード]:[入力事項]],3,FALSE)="","",VLOOKUP(F$3,テーブル1[[項目コード]:[入力事項]],3,FALSE))</f>
        <v/>
      </c>
      <c r="G5" s="90" t="str">
        <f>IF(VLOOKUP(G$3,テーブル1[[項目コード]:[入力事項]],3,FALSE)="","",VLOOKUP(G$3,テーブル1[[項目コード]:[入力事項]],3,FALSE))</f>
        <v/>
      </c>
      <c r="H5" s="90" t="str">
        <f>IF(VLOOKUP(H$3,テーブル1[[項目コード]:[入力事項]],3,FALSE)="","",VLOOKUP(H$3,テーブル1[[項目コード]:[入力事項]],3,FALSE))</f>
        <v/>
      </c>
      <c r="I5" s="90" t="str">
        <f>IF(VLOOKUP(I$3,テーブル1[[項目コード]:[入力事項]],3,FALSE)="","",VLOOKUP(I$3,テーブル1[[項目コード]:[入力事項]],3,FALSE))</f>
        <v/>
      </c>
      <c r="J5" s="90" t="str">
        <f>IF(VLOOKUP(J$3,テーブル1[[項目コード]:[入力事項]],3,FALSE)="","",VLOOKUP(J$3,テーブル1[[項目コード]:[入力事項]],3,FALSE))</f>
        <v/>
      </c>
      <c r="K5" s="90" t="str">
        <f>IF(VLOOKUP(K$3,テーブル1[[項目コード]:[入力事項]],3,FALSE)="","",VLOOKUP(K$3,テーブル1[[項目コード]:[入力事項]],3,FALSE))</f>
        <v/>
      </c>
      <c r="L5" s="90" t="str">
        <f>IF(VLOOKUP(L$3,テーブル1[[項目コード]:[入力事項]],3,FALSE)="","",VLOOKUP(L$3,テーブル1[[項目コード]:[入力事項]],3,FALSE))</f>
        <v/>
      </c>
      <c r="M5" s="90" t="str">
        <f>IF(VLOOKUP(M$3,テーブル1[[項目コード]:[入力事項]],3,FALSE)="","",VLOOKUP(M$3,テーブル1[[項目コード]:[入力事項]],3,FALSE))</f>
        <v/>
      </c>
      <c r="N5" s="90" t="str">
        <f>IF(VLOOKUP(N$3,テーブル1[[項目コード]:[入力事項]],3,FALSE)="","",VLOOKUP(N$3,テーブル1[[項目コード]:[入力事項]],3,FALSE))</f>
        <v/>
      </c>
      <c r="O5" s="90" t="str">
        <f>IF(VLOOKUP(O$3,テーブル1[[項目コード]:[入力事項]],3,FALSE)="","",VLOOKUP(O$3,テーブル1[[項目コード]:[入力事項]],3,FALSE))</f>
        <v/>
      </c>
      <c r="P5" s="90" t="str">
        <f>IF(VLOOKUP(P$3,テーブル1[[項目コード]:[入力事項]],3,FALSE)="","",VLOOKUP(P$3,テーブル1[[項目コード]:[入力事項]],3,FALSE))</f>
        <v/>
      </c>
      <c r="Q5" s="90" t="str">
        <f>IF(VLOOKUP(Q$3,テーブル1[[項目コード]:[入力事項]],3,FALSE)="","",VLOOKUP(Q$3,テーブル1[[項目コード]:[入力事項]],3,FALSE))</f>
        <v/>
      </c>
      <c r="R5" s="90" t="str">
        <f>IF(VLOOKUP(R$3,テーブル1[[項目コード]:[入力事項]],3,FALSE)="","",VLOOKUP(R$3,テーブル1[[項目コード]:[入力事項]],3,FALSE))</f>
        <v/>
      </c>
      <c r="S5" s="90" t="str">
        <f>IF(VLOOKUP(S$3,テーブル1[[項目コード]:[入力事項]],3,FALSE)="","",VLOOKUP(S$3,テーブル1[[項目コード]:[入力事項]],3,FALSE))</f>
        <v/>
      </c>
      <c r="T5" s="90" t="str">
        <f>IF(VLOOKUP(T$3,テーブル1[[項目コード]:[入力事項]],3,FALSE)="","",VLOOKUP(T$3,テーブル1[[項目コード]:[入力事項]],3,FALSE))</f>
        <v/>
      </c>
      <c r="U5" s="90" t="str">
        <f>IF(VLOOKUP(U$3,テーブル1[[項目コード]:[入力事項]],3,FALSE)="","",VLOOKUP(U$3,テーブル1[[項目コード]:[入力事項]],3,FALSE))</f>
        <v/>
      </c>
      <c r="V5" s="90" t="str">
        <f>IF(VLOOKUP(V$3,テーブル1[[項目コード]:[入力事項]],3,FALSE)="","",VLOOKUP(V$3,テーブル1[[項目コード]:[入力事項]],3,FALSE))</f>
        <v/>
      </c>
      <c r="W5" s="90" t="str">
        <f>IF(VLOOKUP(W$3,テーブル1[[項目コード]:[入力事項]],3,FALSE)="","",VLOOKUP(W$3,テーブル1[[項目コード]:[入力事項]],3,FALSE))</f>
        <v/>
      </c>
      <c r="X5" s="90" t="str">
        <f>IF(VLOOKUP(X$3,テーブル1[[項目コード]:[入力事項]],3,FALSE)="","",VLOOKUP(X$3,テーブル1[[項目コード]:[入力事項]],3,FALSE))</f>
        <v/>
      </c>
      <c r="Y5" s="90" t="str">
        <f>IF(VLOOKUP(Y$3,テーブル1[[項目コード]:[入力事項]],3,FALSE)="","",VLOOKUP(Y$3,テーブル1[[項目コード]:[入力事項]],3,FALSE))</f>
        <v/>
      </c>
      <c r="Z5" s="90" t="str">
        <f>IF(VLOOKUP(Z$3,テーブル1[[項目コード]:[入力事項]],3,FALSE)="","",VLOOKUP(Z$3,テーブル1[[項目コード]:[入力事項]],3,FALSE))</f>
        <v/>
      </c>
      <c r="AA5" s="90" t="str">
        <f>IF(VLOOKUP(AA$3,テーブル1[[項目コード]:[入力事項]],3,FALSE)="","",VLOOKUP(AA$3,テーブル1[[項目コード]:[入力事項]],3,FALSE))</f>
        <v/>
      </c>
      <c r="AB5" s="90" t="str">
        <f>IF(VLOOKUP(AB$3,テーブル1[[項目コード]:[入力事項]],3,FALSE)="","",VLOOKUP(AB$3,テーブル1[[項目コード]:[入力事項]],3,FALSE))</f>
        <v/>
      </c>
      <c r="AC5" s="90" t="str">
        <f>IF(VLOOKUP(AC$3,テーブル1[[項目コード]:[入力事項]],3,FALSE)="","",VLOOKUP(AC$3,テーブル1[[項目コード]:[入力事項]],3,FALSE))</f>
        <v/>
      </c>
      <c r="AD5" s="90" t="str">
        <f>IF(VLOOKUP(AD$3,テーブル1[[項目コード]:[入力事項]],3,FALSE)="","",VLOOKUP(AD$3,テーブル1[[項目コード]:[入力事項]],3,FALSE))</f>
        <v/>
      </c>
      <c r="AE5" s="90" t="str">
        <f>IF(VLOOKUP(AE$3,テーブル1[[項目コード]:[入力事項]],3,FALSE)="","",VLOOKUP(AE$3,テーブル1[[項目コード]:[入力事項]],3,FALSE))</f>
        <v/>
      </c>
      <c r="AF5" s="90" t="str">
        <f>IF(VLOOKUP(AF$3,テーブル1[[項目コード]:[入力事項]],3,FALSE)="","",VLOOKUP(AF$3,テーブル1[[項目コード]:[入力事項]],3,FALSE))</f>
        <v/>
      </c>
      <c r="AG5" s="90" t="str">
        <f>IF(VLOOKUP(AG$3,テーブル1[[項目コード]:[入力事項]],3,FALSE)="","",VLOOKUP(AG$3,テーブル1[[項目コード]:[入力事項]],3,FALSE))</f>
        <v/>
      </c>
      <c r="AH5" s="90" t="str">
        <f>IF(VLOOKUP(AH$3,テーブル1[[項目コード]:[入力事項]],3,FALSE)="","",VLOOKUP(AH$3,テーブル1[[項目コード]:[入力事項]],3,FALSE))</f>
        <v/>
      </c>
      <c r="AI5" s="90" t="str">
        <f>IF(VLOOKUP(AI$3,テーブル1[[項目コード]:[入力事項]],3,FALSE)="","",VLOOKUP(AI$3,テーブル1[[項目コード]:[入力事項]],3,FALSE))</f>
        <v/>
      </c>
      <c r="AJ5" s="90" t="str">
        <f>IF(VLOOKUP(AJ$3,テーブル1[[項目コード]:[入力事項]],3,FALSE)="","",VLOOKUP(AJ$3,テーブル1[[項目コード]:[入力事項]],3,FALSE))</f>
        <v/>
      </c>
      <c r="AK5" s="90" t="str">
        <f>IF(VLOOKUP(AK$3,テーブル1[[項目コード]:[入力事項]],3,FALSE)="","",VLOOKUP(AK$3,テーブル1[[項目コード]:[入力事項]],3,FALSE))</f>
        <v/>
      </c>
      <c r="AL5" s="90" t="str">
        <f>IF(VLOOKUP(AL$3,テーブル1[[項目コード]:[入力事項]],3,FALSE)="","",VLOOKUP(AL$3,テーブル1[[項目コード]:[入力事項]],3,FALSE))</f>
        <v/>
      </c>
      <c r="AM5" s="90" t="str">
        <f>IF(VLOOKUP(AM$3,テーブル1[[項目コード]:[入力事項]],3,FALSE)="","",VLOOKUP(AM$3,テーブル1[[項目コード]:[入力事項]],3,FALSE))</f>
        <v/>
      </c>
      <c r="AN5" s="90" t="str">
        <f>IF(VLOOKUP(AN$3,テーブル1[[項目コード]:[入力事項]],3,FALSE)="","",VLOOKUP(AN$3,テーブル1[[項目コード]:[入力事項]],3,FALSE))</f>
        <v/>
      </c>
      <c r="AO5" s="90" t="str">
        <f>IF(VLOOKUP(AO$3,テーブル1[[項目コード]:[入力事項]],3,FALSE)="","",VLOOKUP(AO$3,テーブル1[[項目コード]:[入力事項]],3,FALSE))</f>
        <v/>
      </c>
      <c r="AP5" s="90" t="str">
        <f>IF(VLOOKUP(AP$3,テーブル1[[項目コード]:[入力事項]],3,FALSE)="","",VLOOKUP(AP$3,テーブル1[[項目コード]:[入力事項]],3,FALSE))</f>
        <v/>
      </c>
      <c r="AQ5" s="90" t="str">
        <f>IF(VLOOKUP(AQ$3,テーブル1[[項目コード]:[入力事項]],3,FALSE)="","",VLOOKUP(AQ$3,テーブル1[[項目コード]:[入力事項]],3,FALSE))</f>
        <v/>
      </c>
      <c r="AR5" s="90" t="str">
        <f>IF(VLOOKUP(AR$3,テーブル1[[項目コード]:[入力事項]],3,FALSE)="","",VLOOKUP(AR$3,テーブル1[[項目コード]:[入力事項]],3,FALSE))</f>
        <v/>
      </c>
      <c r="AS5" s="90" t="str">
        <f>IF(VLOOKUP(AS$3,テーブル1[[項目コード]:[入力事項]],3,FALSE)="","",VLOOKUP(AS$3,テーブル1[[項目コード]:[入力事項]],3,FALSE))</f>
        <v/>
      </c>
      <c r="AT5" s="90" t="str">
        <f>IF(VLOOKUP(AT$3,テーブル1[[項目コード]:[入力事項]],3,FALSE)="","",VLOOKUP(AT$3,テーブル1[[項目コード]:[入力事項]],3,FALSE))</f>
        <v/>
      </c>
      <c r="AU5" s="90" t="str">
        <f>IF(VLOOKUP(AU$3,テーブル1[[項目コード]:[入力事項]],3,FALSE)="","",VLOOKUP(AU$3,テーブル1[[項目コード]:[入力事項]],3,FALSE))</f>
        <v/>
      </c>
      <c r="AV5" s="90" t="str">
        <f>IF(VLOOKUP(AV$3,テーブル1[[項目コード]:[入力事項]],3,FALSE)="","",VLOOKUP(AV$3,テーブル1[[項目コード]:[入力事項]],3,FALSE))</f>
        <v/>
      </c>
      <c r="AW5" s="90" t="str">
        <f>IF(VLOOKUP(AW$3,テーブル1[[項目コード]:[入力事項]],3,FALSE)="","",VLOOKUP(AW$3,テーブル1[[項目コード]:[入力事項]],3,FALSE))</f>
        <v/>
      </c>
      <c r="AX5" s="90" t="str">
        <f>IF(VLOOKUP(AX$3,テーブル1[[項目コード]:[入力事項]],3,FALSE)="","",VLOOKUP(AX$3,テーブル1[[項目コード]:[入力事項]],3,FALSE))</f>
        <v/>
      </c>
      <c r="AY5" s="90" t="str">
        <f>IF(VLOOKUP(AY$3,テーブル1[[項目コード]:[入力事項]],3,FALSE)="","",VLOOKUP(AY$3,テーブル1[[項目コード]:[入力事項]],3,FALSE))</f>
        <v/>
      </c>
      <c r="AZ5" s="90" t="str">
        <f>IF(VLOOKUP(AZ$3,テーブル1[[項目コード]:[入力事項]],3,FALSE)="","",VLOOKUP(AZ$3,テーブル1[[項目コード]:[入力事項]],3,FALSE))</f>
        <v/>
      </c>
      <c r="BA5" s="90" t="str">
        <f>IF(VLOOKUP(BA$3,テーブル1[[項目コード]:[入力事項]],3,FALSE)="","",VLOOKUP(BA$3,テーブル1[[項目コード]:[入力事項]],3,FALSE))</f>
        <v/>
      </c>
      <c r="BB5" s="90" t="str">
        <f>IF(VLOOKUP(BB$3,テーブル1[[項目コード]:[入力事項]],3,FALSE)="","",VLOOKUP(BB$3,テーブル1[[項目コード]:[入力事項]],3,FALSE))</f>
        <v/>
      </c>
      <c r="BC5" s="90" t="str">
        <f>IF(VLOOKUP(BC$3,テーブル1[[項目コード]:[入力事項]],3,FALSE)="","",VLOOKUP(BC$3,テーブル1[[項目コード]:[入力事項]],3,FALSE))</f>
        <v/>
      </c>
      <c r="BD5" s="90" t="str">
        <f>IF(VLOOKUP(BD$3,テーブル1[[項目コード]:[入力事項]],3,FALSE)="","",VLOOKUP(BD$3,テーブル1[[項目コード]:[入力事項]],3,FALSE))</f>
        <v/>
      </c>
      <c r="BE5" s="90" t="str">
        <f>IF(VLOOKUP(BE$3,テーブル1[[項目コード]:[入力事項]],3,FALSE)="","",VLOOKUP(BE$3,テーブル1[[項目コード]:[入力事項]],3,FALSE))</f>
        <v/>
      </c>
      <c r="BF5" s="90" t="str">
        <f>IF(VLOOKUP(BF$3,テーブル1[[項目コード]:[入力事項]],3,FALSE)="","",VLOOKUP(BF$3,テーブル1[[項目コード]:[入力事項]],3,FALSE))</f>
        <v/>
      </c>
      <c r="BG5" s="90" t="str">
        <f>IF(VLOOKUP(BG$3,テーブル1[[項目コード]:[入力事項]],3,FALSE)="","",VLOOKUP(BG$3,テーブル1[[項目コード]:[入力事項]],3,FALSE))</f>
        <v/>
      </c>
      <c r="BH5" s="90" t="str">
        <f>IF(VLOOKUP(BH$3,テーブル1[[項目コード]:[入力事項]],3,FALSE)="","",VLOOKUP(BH$3,テーブル1[[項目コード]:[入力事項]],3,FALSE))</f>
        <v/>
      </c>
      <c r="BI5" s="90" t="str">
        <f>IF(VLOOKUP(BI$3,テーブル1[[項目コード]:[入力事項]],3,FALSE)="","",VLOOKUP(BI$3,テーブル1[[項目コード]:[入力事項]],3,FALSE))</f>
        <v/>
      </c>
      <c r="BJ5" s="90" t="str">
        <f>IF(VLOOKUP(BJ$3,テーブル1[[項目コード]:[入力事項]],3,FALSE)="","",VLOOKUP(BJ$3,テーブル1[[項目コード]:[入力事項]],3,FALSE))</f>
        <v/>
      </c>
      <c r="BK5" s="90" t="str">
        <f>IF(VLOOKUP(BK$3,テーブル1[[項目コード]:[入力事項]],3,FALSE)="","",VLOOKUP(BK$3,テーブル1[[項目コード]:[入力事項]],3,FALSE))</f>
        <v/>
      </c>
      <c r="BL5" s="90" t="str">
        <f>IF(VLOOKUP(BL$3,テーブル1[[項目コード]:[入力事項]],3,FALSE)="","",VLOOKUP(BL$3,テーブル1[[項目コード]:[入力事項]],3,FALSE))</f>
        <v/>
      </c>
      <c r="BM5" s="90" t="str">
        <f>IF(VLOOKUP(BM$3,テーブル1[[項目コード]:[入力事項]],3,FALSE)="","",VLOOKUP(BM$3,テーブル1[[項目コード]:[入力事項]],3,FALSE))</f>
        <v/>
      </c>
      <c r="BN5" s="90" t="str">
        <f>IF(VLOOKUP(BN$3,テーブル1[[項目コード]:[入力事項]],3,FALSE)="","",VLOOKUP(BN$3,テーブル1[[項目コード]:[入力事項]],3,FALSE))</f>
        <v/>
      </c>
      <c r="BO5" s="90" t="str">
        <f>IF(VLOOKUP(BO$3,テーブル1[[項目コード]:[入力事項]],3,FALSE)="","",VLOOKUP(BO$3,テーブル1[[項目コード]:[入力事項]],3,FALSE))</f>
        <v/>
      </c>
      <c r="BP5" s="90" t="str">
        <f>IF(VLOOKUP(BP$3,テーブル1[[項目コード]:[入力事項]],3,FALSE)="","",VLOOKUP(BP$3,テーブル1[[項目コード]:[入力事項]],3,FALSE))</f>
        <v/>
      </c>
      <c r="BQ5" s="90" t="str">
        <f>IF(VLOOKUP(BQ$3,テーブル1[[項目コード]:[入力事項]],3,FALSE)="","",VLOOKUP(BQ$3,テーブル1[[項目コード]:[入力事項]],3,FALSE))</f>
        <v/>
      </c>
      <c r="BR5" s="90" t="str">
        <f>IF(VLOOKUP(BR$3,テーブル1[[項目コード]:[入力事項]],3,FALSE)="","",VLOOKUP(BR$3,テーブル1[[項目コード]:[入力事項]],3,FALSE))</f>
        <v/>
      </c>
      <c r="BS5" s="90" t="str">
        <f>IF(VLOOKUP(BS$3,テーブル1[[項目コード]:[入力事項]],3,FALSE)="","",VLOOKUP(BS$3,テーブル1[[項目コード]:[入力事項]],3,FALSE))</f>
        <v/>
      </c>
      <c r="BT5" s="90" t="str">
        <f>IF(VLOOKUP(BT$3,テーブル1[[項目コード]:[入力事項]],3,FALSE)="","",VLOOKUP(BT$3,テーブル1[[項目コード]:[入力事項]],3,FALSE))</f>
        <v/>
      </c>
      <c r="BU5" s="90" t="str">
        <f>IF(VLOOKUP(BU$3,テーブル1[[項目コード]:[入力事項]],3,FALSE)="","",VLOOKUP(BU$3,テーブル1[[項目コード]:[入力事項]],3,FALSE))</f>
        <v/>
      </c>
      <c r="BV5" s="90" t="str">
        <f>IF(VLOOKUP(BV$3,テーブル1[[項目コード]:[入力事項]],3,FALSE)="","",VLOOKUP(BV$3,テーブル1[[項目コード]:[入力事項]],3,FALSE))</f>
        <v/>
      </c>
      <c r="BW5" s="90" t="str">
        <f>IF(VLOOKUP(BW$3,テーブル1[[項目コード]:[入力事項]],3,FALSE)="","",VLOOKUP(BW$3,テーブル1[[項目コード]:[入力事項]],3,FALSE))</f>
        <v/>
      </c>
      <c r="BX5" s="90" t="str">
        <f>IF(VLOOKUP(BX$3,テーブル1[[項目コード]:[入力事項]],3,FALSE)="","",VLOOKUP(BX$3,テーブル1[[項目コード]:[入力事項]],3,FALSE))</f>
        <v/>
      </c>
      <c r="BY5" s="90" t="str">
        <f>IF(VLOOKUP(BY$3,テーブル1[[項目コード]:[入力事項]],3,FALSE)="","",VLOOKUP(BY$3,テーブル1[[項目コード]:[入力事項]],3,FALSE))</f>
        <v/>
      </c>
      <c r="BZ5" s="90" t="str">
        <f>IF(VLOOKUP(BZ$3,テーブル1[[項目コード]:[入力事項]],3,FALSE)="","",VLOOKUP(BZ$3,テーブル1[[項目コード]:[入力事項]],3,FALSE))</f>
        <v/>
      </c>
      <c r="CA5" s="90" t="str">
        <f>IF(VLOOKUP(CA$3,テーブル1[[項目コード]:[入力事項]],3,FALSE)="","",VLOOKUP(CA$3,テーブル1[[項目コード]:[入力事項]],3,FALSE))</f>
        <v/>
      </c>
      <c r="CB5" s="90">
        <f>IF(VLOOKUP(CB$3,テーブル1[[項目コード]:[入力事項]],3,FALSE)="","",VLOOKUP(CB$3,テーブル1[[項目コード]:[入力事項]],3,FALSE))</f>
        <v>0</v>
      </c>
      <c r="CC5" s="90">
        <f>IF(VLOOKUP(CC$3,テーブル1[[項目コード]:[入力事項]],3,FALSE)="","",VLOOKUP(CC$3,テーブル1[[項目コード]:[入力事項]],3,FALSE))</f>
        <v>0</v>
      </c>
      <c r="CD5" s="90" t="str">
        <f>IF(VLOOKUP(CD$3,テーブル1[[項目コード]:[入力事項]],3,FALSE)="","",VLOOKUP(CD$3,テーブル1[[項目コード]:[入力事項]],3,FALSE))</f>
        <v/>
      </c>
      <c r="CE5" s="90" t="str">
        <f>IF(VLOOKUP(CE$3,テーブル1[[項目コード]:[入力事項]],3,FALSE)="","",VLOOKUP(CE$3,テーブル1[[項目コード]:[入力事項]],3,FALSE))</f>
        <v/>
      </c>
      <c r="CF5" s="90" t="str">
        <f>IF(VLOOKUP(CF$3,テーブル1[[項目コード]:[入力事項]],3,FALSE)="","",VLOOKUP(CF$3,テーブル1[[項目コード]:[入力事項]],3,FALSE))</f>
        <v/>
      </c>
      <c r="CG5" s="90" t="str">
        <f>IF(VLOOKUP(CG$3,テーブル1[[項目コード]:[入力事項]],3,FALSE)="","",VLOOKUP(CG$3,テーブル1[[項目コード]:[入力事項]],3,FALSE))</f>
        <v/>
      </c>
      <c r="CH5" s="90" t="str">
        <f>IF(VLOOKUP(CH$3,テーブル1[[項目コード]:[入力事項]],3,FALSE)="","",VLOOKUP(CH$3,テーブル1[[項目コード]:[入力事項]],3,FALSE))</f>
        <v/>
      </c>
      <c r="CI5" s="90" t="str">
        <f>IF(VLOOKUP(CI$3,テーブル1[[項目コード]:[入力事項]],3,FALSE)="","",VLOOKUP(CI$3,テーブル1[[項目コード]:[入力事項]],3,FALSE))</f>
        <v/>
      </c>
      <c r="CJ5" s="90" t="str">
        <f>IF(VLOOKUP(CJ$3,テーブル1[[項目コード]:[入力事項]],3,FALSE)="","",VLOOKUP(CJ$3,テーブル1[[項目コード]:[入力事項]],3,FALSE))</f>
        <v/>
      </c>
      <c r="CK5" s="90" t="str">
        <f>IF(VLOOKUP(CK$3,テーブル1[[項目コード]:[入力事項]],3,FALSE)="","",VLOOKUP(CK$3,テーブル1[[項目コード]:[入力事項]],3,FALSE))</f>
        <v/>
      </c>
      <c r="CL5" s="90" t="str">
        <f>IF(VLOOKUP(CL$3,テーブル1[[項目コード]:[入力事項]],3,FALSE)="","",VLOOKUP(CL$3,テーブル1[[項目コード]:[入力事項]],3,FALSE))</f>
        <v/>
      </c>
      <c r="CM5" s="90" t="str">
        <f>IF(VLOOKUP(CM$3,テーブル1[[項目コード]:[入力事項]],3,FALSE)="","",VLOOKUP(CM$3,テーブル1[[項目コード]:[入力事項]],3,FALSE))</f>
        <v/>
      </c>
      <c r="CN5" s="90" t="str">
        <f>IF(VLOOKUP(CN$3,テーブル1[[項目コード]:[入力事項]],3,FALSE)="","",VLOOKUP(CN$3,テーブル1[[項目コード]:[入力事項]],3,FALSE))</f>
        <v/>
      </c>
      <c r="CO5" s="90" t="str">
        <f>IF(VLOOKUP(CO$3,テーブル1[[項目コード]:[入力事項]],3,FALSE)="","",VLOOKUP(CO$3,テーブル1[[項目コード]:[入力事項]],3,FALSE))</f>
        <v/>
      </c>
      <c r="CP5" s="90" t="str">
        <f>IF(VLOOKUP(CP$3,テーブル1[[項目コード]:[入力事項]],3,FALSE)="","",VLOOKUP(CP$3,テーブル1[[項目コード]:[入力事項]],3,FALSE))</f>
        <v/>
      </c>
      <c r="CQ5" s="90" t="str">
        <f>IF(VLOOKUP(CQ$3,テーブル1[[項目コード]:[入力事項]],3,FALSE)="","",VLOOKUP(CQ$3,テーブル1[[項目コード]:[入力事項]],3,FALSE))</f>
        <v/>
      </c>
      <c r="CR5" s="90" t="str">
        <f>IF(VLOOKUP(CR$3,テーブル1[[項目コード]:[入力事項]],3,FALSE)="","",VLOOKUP(CR$3,テーブル1[[項目コード]:[入力事項]],3,FALSE))</f>
        <v/>
      </c>
      <c r="CS5" s="90" t="str">
        <f>IF(VLOOKUP(CS$3,テーブル1[[項目コード]:[入力事項]],3,FALSE)="","",VLOOKUP(CS$3,テーブル1[[項目コード]:[入力事項]],3,FALSE))</f>
        <v/>
      </c>
      <c r="CT5" s="90" t="str">
        <f>IF(VLOOKUP(CT$3,テーブル1[[項目コード]:[入力事項]],3,FALSE)="","",VLOOKUP(CT$3,テーブル1[[項目コード]:[入力事項]],3,FALSE))</f>
        <v>□</v>
      </c>
      <c r="CU5" s="90" t="str">
        <f>IF(VLOOKUP(CU$3,テーブル1[[項目コード]:[入力事項]],3,FALSE)="","",VLOOKUP(CU$3,テーブル1[[項目コード]:[入力事項]],3,FALSE))</f>
        <v>□</v>
      </c>
      <c r="CV5" s="90" t="str">
        <f>IF(VLOOKUP(CV$3,テーブル1[[項目コード]:[入力事項]],3,FALSE)="","",VLOOKUP(CV$3,テーブル1[[項目コード]:[入力事項]],3,FALSE))</f>
        <v>□</v>
      </c>
      <c r="CW5" s="90" t="str">
        <f>IF(VLOOKUP(CW$3,テーブル1[[項目コード]:[入力事項]],3,FALSE)="","",VLOOKUP(CW$3,テーブル1[[項目コード]:[入力事項]],3,FALSE))</f>
        <v>□</v>
      </c>
      <c r="CX5" s="90" t="str">
        <f>IF(VLOOKUP(CX$3,テーブル1[[項目コード]:[入力事項]],3,FALSE)="","",VLOOKUP(CX$3,テーブル1[[項目コード]:[入力事項]],3,FALSE))</f>
        <v>□</v>
      </c>
      <c r="CY5" s="90" t="str">
        <f>IF(VLOOKUP(CY$3,テーブル1[[項目コード]:[入力事項]],3,FALSE)="","",VLOOKUP(CY$3,テーブル1[[項目コード]:[入力事項]],3,FALSE))</f>
        <v>□</v>
      </c>
      <c r="CZ5" s="90" t="str">
        <f>IF(VLOOKUP(CZ$3,テーブル1[[項目コード]:[入力事項]],3,FALSE)="","",VLOOKUP(CZ$3,テーブル1[[項目コード]:[入力事項]],3,FALSE))</f>
        <v>□</v>
      </c>
      <c r="DA5" s="90" t="str">
        <f>IF(VLOOKUP(DA$3,テーブル1[[項目コード]:[入力事項]],3,FALSE)="","",VLOOKUP(DA$3,テーブル1[[項目コード]:[入力事項]],3,FALSE))</f>
        <v/>
      </c>
      <c r="DB5" s="90" t="str">
        <f>IF(VLOOKUP(DB$3,テーブル1[[項目コード]:[入力事項]],3,FALSE)="","",VLOOKUP(DB$3,テーブル1[[項目コード]:[入力事項]],3,FALSE))</f>
        <v>□</v>
      </c>
      <c r="DC5" s="90" t="str">
        <f>IF(VLOOKUP(DC$3,テーブル1[[項目コード]:[入力事項]],3,FALSE)="","",VLOOKUP(DC$3,テーブル1[[項目コード]:[入力事項]],3,FALSE))</f>
        <v>□</v>
      </c>
      <c r="DD5" s="90" t="str">
        <f>IF(VLOOKUP(DD$3,テーブル1[[項目コード]:[入力事項]],3,FALSE)="","",VLOOKUP(DD$3,テーブル1[[項目コード]:[入力事項]],3,FALSE))</f>
        <v>□</v>
      </c>
      <c r="DE5" s="90" t="str">
        <f>IF(VLOOKUP(DE$3,テーブル1[[項目コード]:[入力事項]],3,FALSE)="","",VLOOKUP(DE$3,テーブル1[[項目コード]:[入力事項]],3,FALSE))</f>
        <v/>
      </c>
      <c r="DF5" s="90" t="str">
        <f>IF(VLOOKUP(DF$3,テーブル1[[項目コード]:[入力事項]],3,FALSE)="","",VLOOKUP(DF$3,テーブル1[[項目コード]:[入力事項]],3,FALSE))</f>
        <v/>
      </c>
      <c r="DG5" s="90" t="str">
        <f>IF(VLOOKUP(DG$3,テーブル1[[項目コード]:[入力事項]],3,FALSE)="","",VLOOKUP(DG$3,テーブル1[[項目コード]:[入力事項]],3,FALSE))</f>
        <v/>
      </c>
      <c r="DH5" s="90" t="str">
        <f>IF(VLOOKUP(DH$3,テーブル1[[項目コード]:[入力事項]],3,FALSE)="","",VLOOKUP(DH$3,テーブル1[[項目コード]:[入力事項]],3,FALSE))</f>
        <v/>
      </c>
      <c r="DI5" s="90" t="str">
        <f>IF(VLOOKUP(DI$3,テーブル1[[項目コード]:[入力事項]],3,FALSE)="","",VLOOKUP(DI$3,テーブル1[[項目コード]:[入力事項]],3,FALSE))</f>
        <v/>
      </c>
      <c r="DJ5" s="90" t="str">
        <f>IF(VLOOKUP(DJ$3,テーブル1[[項目コード]:[入力事項]],3,FALSE)="","",VLOOKUP(DJ$3,テーブル1[[項目コード]:[入力事項]],3,FALSE))</f>
        <v/>
      </c>
      <c r="DK5" s="90" t="str">
        <f>IF(VLOOKUP(DK$3,テーブル1[[項目コード]:[入力事項]],3,FALSE)="","",VLOOKUP(DK$3,テーブル1[[項目コード]:[入力事項]],3,FALSE))</f>
        <v/>
      </c>
      <c r="DL5" s="90" t="str">
        <f>IF(VLOOKUP(DL$3,テーブル1[[項目コード]:[入力事項]],3,FALSE)="","",VLOOKUP(DL$3,テーブル1[[項目コード]:[入力事項]],3,FALSE))</f>
        <v/>
      </c>
      <c r="DM5" s="90" t="str">
        <f>IF(VLOOKUP(DM$3,テーブル1[[項目コード]:[入力事項]],3,FALSE)="","",VLOOKUP(DM$3,テーブル1[[項目コード]:[入力事項]],3,FALSE))</f>
        <v/>
      </c>
      <c r="DN5" s="90" t="str">
        <f>IF(VLOOKUP(DN$3,テーブル1[[項目コード]:[入力事項]],3,FALSE)="","",VLOOKUP(DN$3,テーブル1[[項目コード]:[入力事項]],3,FALSE))</f>
        <v/>
      </c>
      <c r="DO5" s="90" t="str">
        <f>IF(VLOOKUP(DO$3,テーブル1[[項目コード]:[入力事項]],3,FALSE)="","",VLOOKUP(DO$3,テーブル1[[項目コード]:[入力事項]],3,FALSE))</f>
        <v/>
      </c>
      <c r="DP5" s="90" t="str">
        <f>IF(VLOOKUP(DP$3,テーブル1[[項目コード]:[入力事項]],3,FALSE)="","",VLOOKUP(DP$3,テーブル1[[項目コード]:[入力事項]],3,FALSE))</f>
        <v/>
      </c>
      <c r="DQ5" s="90" t="str">
        <f>IF(VLOOKUP(DQ$3,テーブル1[[項目コード]:[入力事項]],3,FALSE)="","",VLOOKUP(DQ$3,テーブル1[[項目コード]:[入力事項]],3,FALSE))</f>
        <v/>
      </c>
      <c r="DR5" s="90" t="str">
        <f>IF(VLOOKUP(DR$3,テーブル1[[項目コード]:[入力事項]],3,FALSE)="","",VLOOKUP(DR$3,テーブル1[[項目コード]:[入力事項]],3,FALSE))</f>
        <v/>
      </c>
      <c r="DS5" s="90" t="str">
        <f>IF(VLOOKUP(DS$3,テーブル1[[項目コード]:[入力事項]],3,FALSE)="","",VLOOKUP(DS$3,テーブル1[[項目コード]:[入力事項]],3,FALSE))</f>
        <v/>
      </c>
      <c r="DT5" s="90" t="str">
        <f>IF(VLOOKUP(DT$3,テーブル1[[項目コード]:[入力事項]],3,FALSE)="","",VLOOKUP(DT$3,テーブル1[[項目コード]:[入力事項]],3,FALSE))</f>
        <v/>
      </c>
      <c r="DU5" s="90" t="str">
        <f>IF(VLOOKUP(DU$3,テーブル1[[項目コード]:[入力事項]],3,FALSE)="","",VLOOKUP(DU$3,テーブル1[[項目コード]:[入力事項]],3,FALSE))</f>
        <v/>
      </c>
      <c r="DV5" s="90" t="str">
        <f>IF(VLOOKUP(DV$3,テーブル1[[項目コード]:[入力事項]],3,FALSE)="","",VLOOKUP(DV$3,テーブル1[[項目コード]:[入力事項]],3,FALSE))</f>
        <v/>
      </c>
      <c r="DW5" s="90" t="str">
        <f>IF(VLOOKUP(DW$3,テーブル1[[項目コード]:[入力事項]],3,FALSE)="","",VLOOKUP(DW$3,テーブル1[[項目コード]:[入力事項]],3,FALSE))</f>
        <v/>
      </c>
      <c r="DX5" s="90" t="str">
        <f>IF(VLOOKUP(DX$3,テーブル1[[項目コード]:[入力事項]],3,FALSE)="","",VLOOKUP(DX$3,テーブル1[[項目コード]:[入力事項]],3,FALSE))</f>
        <v/>
      </c>
      <c r="DY5" s="90" t="str">
        <f>IF(VLOOKUP(DY$3,テーブル1[[項目コード]:[入力事項]],3,FALSE)="","",VLOOKUP(DY$3,テーブル1[[項目コード]:[入力事項]],3,FALSE))</f>
        <v/>
      </c>
      <c r="DZ5" s="90" t="str">
        <f>IF(VLOOKUP(DZ$3,テーブル1[[項目コード]:[入力事項]],3,FALSE)="","",VLOOKUP(DZ$3,テーブル1[[項目コード]:[入力事項]],3,FALSE))</f>
        <v/>
      </c>
      <c r="EA5" s="90" t="str">
        <f>IF(VLOOKUP(EA$3,テーブル1[[項目コード]:[入力事項]],3,FALSE)="","",VLOOKUP(EA$3,テーブル1[[項目コード]:[入力事項]],3,FALSE))</f>
        <v/>
      </c>
      <c r="EB5" s="90" t="str">
        <f>IF(VLOOKUP(EB$3,テーブル1[[項目コード]:[入力事項]],3,FALSE)="","",VLOOKUP(EB$3,テーブル1[[項目コード]:[入力事項]],3,FALSE))</f>
        <v/>
      </c>
      <c r="EC5" s="90" t="str">
        <f>IF(VLOOKUP(EC$3,テーブル1[[項目コード]:[入力事項]],3,FALSE)="","",VLOOKUP(EC$3,テーブル1[[項目コード]:[入力事項]],3,FALSE))</f>
        <v/>
      </c>
      <c r="ED5" s="90" t="str">
        <f>IF(VLOOKUP(ED$3,テーブル1[[項目コード]:[入力事項]],3,FALSE)="","",VLOOKUP(ED$3,テーブル1[[項目コード]:[入力事項]],3,FALSE))</f>
        <v/>
      </c>
      <c r="EE5" s="90" t="str">
        <f>IF(VLOOKUP(EE$3,テーブル1[[項目コード]:[入力事項]],3,FALSE)="","",VLOOKUP(EE$3,テーブル1[[項目コード]:[入力事項]],3,FALSE))</f>
        <v/>
      </c>
      <c r="EF5" s="90" t="str">
        <f>IF(VLOOKUP(EF$3,テーブル1[[項目コード]:[入力事項]],3,FALSE)="","",VLOOKUP(EF$3,テーブル1[[項目コード]:[入力事項]],3,FALSE))</f>
        <v/>
      </c>
      <c r="EG5" s="90" t="str">
        <f>IF(VLOOKUP(EG$3,テーブル1[[項目コード]:[入力事項]],3,FALSE)="","",VLOOKUP(EG$3,テーブル1[[項目コード]:[入力事項]],3,FALSE))</f>
        <v/>
      </c>
      <c r="EH5" s="90" t="str">
        <f>IF(VLOOKUP(EH$3,テーブル1[[項目コード]:[入力事項]],3,FALSE)="","",VLOOKUP(EH$3,テーブル1[[項目コード]:[入力事項]],3,FALSE))</f>
        <v/>
      </c>
      <c r="EI5" s="90" t="str">
        <f>IF(VLOOKUP(EI$3,テーブル1[[項目コード]:[入力事項]],3,FALSE)="","",VLOOKUP(EI$3,テーブル1[[項目コード]:[入力事項]],3,FALSE))</f>
        <v/>
      </c>
      <c r="EJ5" s="90" t="str">
        <f>IF(VLOOKUP(EJ$3,テーブル1[[項目コード]:[入力事項]],3,FALSE)="","",VLOOKUP(EJ$3,テーブル1[[項目コード]:[入力事項]],3,FALSE))</f>
        <v/>
      </c>
      <c r="EK5" s="90" t="str">
        <f>IF(VLOOKUP(EK$3,テーブル1[[項目コード]:[入力事項]],3,FALSE)="","",VLOOKUP(EK$3,テーブル1[[項目コード]:[入力事項]],3,FALSE))</f>
        <v/>
      </c>
      <c r="EL5" s="90" t="str">
        <f>IF(VLOOKUP(EL$3,テーブル1[[項目コード]:[入力事項]],3,FALSE)="","",VLOOKUP(EL$3,テーブル1[[項目コード]:[入力事項]],3,FALSE))</f>
        <v/>
      </c>
      <c r="EM5" s="90" t="str">
        <f>IF(VLOOKUP(EM$3,テーブル1[[項目コード]:[入力事項]],3,FALSE)="","",VLOOKUP(EM$3,テーブル1[[項目コード]:[入力事項]],3,FALSE))</f>
        <v/>
      </c>
      <c r="EN5" s="90" t="str">
        <f>IF(VLOOKUP(EN$3,テーブル1[[項目コード]:[入力事項]],3,FALSE)="","",VLOOKUP(EN$3,テーブル1[[項目コード]:[入力事項]],3,FALSE))</f>
        <v/>
      </c>
      <c r="EO5" s="90" t="str">
        <f>IF(VLOOKUP(EO$3,テーブル1[[項目コード]:[入力事項]],3,FALSE)="","",VLOOKUP(EO$3,テーブル1[[項目コード]:[入力事項]],3,FALSE))</f>
        <v/>
      </c>
      <c r="EP5" s="90" t="str">
        <f>IF(VLOOKUP(EP$3,テーブル1[[項目コード]:[入力事項]],3,FALSE)="","",VLOOKUP(EP$3,テーブル1[[項目コード]:[入力事項]],3,FALSE))</f>
        <v/>
      </c>
      <c r="EQ5" s="90" t="str">
        <f>IF(VLOOKUP(EQ$3,テーブル1[[項目コード]:[入力事項]],3,FALSE)="","",VLOOKUP(EQ$3,テーブル1[[項目コード]:[入力事項]],3,FALSE))</f>
        <v/>
      </c>
      <c r="ER5" s="90" t="str">
        <f>IF(VLOOKUP(ER$3,テーブル1[[項目コード]:[入力事項]],3,FALSE)="","",VLOOKUP(ER$3,テーブル1[[項目コード]:[入力事項]],3,FALSE))</f>
        <v/>
      </c>
      <c r="ES5" s="90" t="str">
        <f>IF(VLOOKUP(ES$3,テーブル1[[項目コード]:[入力事項]],3,FALSE)="","",VLOOKUP(ES$3,テーブル1[[項目コード]:[入力事項]],3,FALSE))</f>
        <v/>
      </c>
      <c r="ET5" s="90" t="str">
        <f>IF(VLOOKUP(ET$3,テーブル1[[項目コード]:[入力事項]],3,FALSE)="","",VLOOKUP(ET$3,テーブル1[[項目コード]:[入力事項]],3,FALSE))</f>
        <v/>
      </c>
      <c r="EU5" s="90" t="str">
        <f>IF(VLOOKUP(EU$3,テーブル1[[項目コード]:[入力事項]],3,FALSE)="","",VLOOKUP(EU$3,テーブル1[[項目コード]:[入力事項]],3,FALSE))</f>
        <v/>
      </c>
      <c r="EV5" s="90" t="str">
        <f>IF(VLOOKUP(EV$3,テーブル1[[項目コード]:[入力事項]],3,FALSE)="","",VLOOKUP(EV$3,テーブル1[[項目コード]:[入力事項]],3,FALSE))</f>
        <v>□</v>
      </c>
      <c r="EW5" s="90" t="str">
        <f>IF(VLOOKUP(EW$3,テーブル1[[項目コード]:[入力事項]],3,FALSE)="","",VLOOKUP(EW$3,テーブル1[[項目コード]:[入力事項]],3,FALSE))</f>
        <v>□</v>
      </c>
      <c r="EX5" s="90" t="str">
        <f>IF(VLOOKUP(EX$3,テーブル1[[項目コード]:[入力事項]],3,FALSE)="","",VLOOKUP(EX$3,テーブル1[[項目コード]:[入力事項]],3,FALSE))</f>
        <v/>
      </c>
      <c r="EY5" s="90" t="str">
        <f>IF(VLOOKUP(EY$3,テーブル1[[項目コード]:[入力事項]],3,FALSE)="","",VLOOKUP(EY$3,テーブル1[[項目コード]:[入力事項]],3,FALSE))</f>
        <v>□</v>
      </c>
      <c r="EZ5" s="90" t="str">
        <f>IF(VLOOKUP(EZ$3,テーブル1[[項目コード]:[入力事項]],3,FALSE)="","",VLOOKUP(EZ$3,テーブル1[[項目コード]:[入力事項]],3,FALSE))</f>
        <v/>
      </c>
      <c r="FA5" s="90" t="str">
        <f>IF(VLOOKUP(FA$3,テーブル1[[項目コード]:[入力事項]],3,FALSE)="","",VLOOKUP(FA$3,テーブル1[[項目コード]:[入力事項]],3,FALSE))</f>
        <v>□</v>
      </c>
      <c r="FB5" s="90" t="str">
        <f>IF(VLOOKUP(FB$3,テーブル1[[項目コード]:[入力事項]],3,FALSE)="","",VLOOKUP(FB$3,テーブル1[[項目コード]:[入力事項]],3,FALSE))</f>
        <v/>
      </c>
      <c r="FC5" s="90" t="str">
        <f>IF(VLOOKUP(FC$3,テーブル1[[項目コード]:[入力事項]],3,FALSE)="","",VLOOKUP(FC$3,テーブル1[[項目コード]:[入力事項]],3,FALSE))</f>
        <v>□</v>
      </c>
      <c r="FD5" s="90" t="str">
        <f>IF(VLOOKUP(FD$3,テーブル1[[項目コード]:[入力事項]],3,FALSE)="","",VLOOKUP(FD$3,テーブル1[[項目コード]:[入力事項]],3,FALSE))</f>
        <v/>
      </c>
      <c r="FE5" s="90" t="str">
        <f>IF(VLOOKUP(FE$3,テーブル1[[項目コード]:[入力事項]],3,FALSE)="","",VLOOKUP(FE$3,テーブル1[[項目コード]:[入力事項]],3,FALSE))</f>
        <v/>
      </c>
      <c r="FF5" s="90" t="str">
        <f>IF(VLOOKUP(FF$3,テーブル1[[項目コード]:[入力事項]],3,FALSE)="","",VLOOKUP(FF$3,テーブル1[[項目コード]:[入力事項]],3,FALSE))</f>
        <v/>
      </c>
      <c r="FG5" s="90" t="str">
        <f>IF(VLOOKUP(FG$3,テーブル1[[項目コード]:[入力事項]],3,FALSE)="","",VLOOKUP(FG$3,テーブル1[[項目コード]:[入力事項]],3,FALSE))</f>
        <v/>
      </c>
      <c r="FH5" s="90" t="str">
        <f>IF(VLOOKUP(FH$3,テーブル1[[項目コード]:[入力事項]],3,FALSE)="","",VLOOKUP(FH$3,テーブル1[[項目コード]:[入力事項]],3,FALSE))</f>
        <v/>
      </c>
      <c r="FI5" s="90" t="str">
        <f>IF(VLOOKUP(FI$3,テーブル1[[項目コード]:[入力事項]],3,FALSE)="","",VLOOKUP(FI$3,テーブル1[[項目コード]:[入力事項]],3,FALSE))</f>
        <v/>
      </c>
      <c r="FJ5" s="90" t="str">
        <f>IF(VLOOKUP(FJ$3,テーブル1[[項目コード]:[入力事項]],3,FALSE)="","",VLOOKUP(FJ$3,テーブル1[[項目コード]:[入力事項]],3,FALSE))</f>
        <v/>
      </c>
      <c r="FK5" s="90" t="str">
        <f>IF(VLOOKUP(FK$3,テーブル1[[項目コード]:[入力事項]],3,FALSE)="","",VLOOKUP(FK$3,テーブル1[[項目コード]:[入力事項]],3,FALSE))</f>
        <v/>
      </c>
      <c r="FL5" s="90" t="str">
        <f>IF(VLOOKUP(FL$3,テーブル1[[項目コード]:[入力事項]],3,FALSE)="","",VLOOKUP(FL$3,テーブル1[[項目コード]:[入力事項]],3,FALSE))</f>
        <v/>
      </c>
      <c r="FM5" s="90" t="str">
        <f>IF(VLOOKUP(FM$3,テーブル1[[項目コード]:[入力事項]],3,FALSE)="","",VLOOKUP(FM$3,テーブル1[[項目コード]:[入力事項]],3,FALSE))</f>
        <v/>
      </c>
      <c r="FN5" s="90" t="str">
        <f>IF(VLOOKUP(FN$3,テーブル1[[項目コード]:[入力事項]],3,FALSE)="","",VLOOKUP(FN$3,テーブル1[[項目コード]:[入力事項]],3,FALSE))</f>
        <v/>
      </c>
      <c r="FO5" s="90" t="str">
        <f>IF(VLOOKUP(FO$3,テーブル1[[項目コード]:[入力事項]],3,FALSE)="","",VLOOKUP(FO$3,テーブル1[[項目コード]:[入力事項]],3,FALSE))</f>
        <v/>
      </c>
      <c r="FP5" s="90" t="str">
        <f>IF(VLOOKUP(FP$3,テーブル1[[項目コード]:[入力事項]],3,FALSE)="","",VLOOKUP(FP$3,テーブル1[[項目コード]:[入力事項]],3,FALSE))</f>
        <v/>
      </c>
      <c r="FQ5" s="90" t="str">
        <f>IF(VLOOKUP(FQ$3,テーブル1[[項目コード]:[入力事項]],3,FALSE)="","",VLOOKUP(FQ$3,テーブル1[[項目コード]:[入力事項]],3,FALSE))</f>
        <v/>
      </c>
      <c r="FR5" s="90" t="str">
        <f>IF(VLOOKUP(FR$3,テーブル1[[項目コード]:[入力事項]],3,FALSE)="","",VLOOKUP(FR$3,テーブル1[[項目コード]:[入力事項]],3,FALSE))</f>
        <v>□</v>
      </c>
      <c r="FS5" s="90" t="str">
        <f>IF(VLOOKUP(FS$3,テーブル1[[項目コード]:[入力事項]],3,FALSE)="","",VLOOKUP(FS$3,テーブル1[[項目コード]:[入力事項]],3,FALSE))</f>
        <v>□</v>
      </c>
      <c r="FT5" s="90" t="str">
        <f>IF(VLOOKUP(FT$3,テーブル1[[項目コード]:[入力事項]],3,FALSE)="","",VLOOKUP(FT$3,テーブル1[[項目コード]:[入力事項]],3,FALSE))</f>
        <v>□</v>
      </c>
      <c r="FU5" s="90" t="str">
        <f>IF(VLOOKUP(FU$3,テーブル1[[項目コード]:[入力事項]],3,FALSE)="","",VLOOKUP(FU$3,テーブル1[[項目コード]:[入力事項]],3,FALSE))</f>
        <v>□</v>
      </c>
      <c r="FV5" s="90" t="str">
        <f>IF(VLOOKUP(FV$3,テーブル1[[項目コード]:[入力事項]],3,FALSE)="","",VLOOKUP(FV$3,テーブル1[[項目コード]:[入力事項]],3,FALSE))</f>
        <v/>
      </c>
      <c r="FW5" s="90" t="str">
        <f>IF(VLOOKUP(FW$3,テーブル1[[項目コード]:[入力事項]],3,FALSE)="","",VLOOKUP(FW$3,テーブル1[[項目コード]:[入力事項]],3,FALSE))</f>
        <v>□</v>
      </c>
      <c r="FX5" s="90" t="str">
        <f>IF(VLOOKUP(FX$3,テーブル1[[項目コード]:[入力事項]],3,FALSE)="","",VLOOKUP(FX$3,テーブル1[[項目コード]:[入力事項]],3,FALSE))</f>
        <v>□</v>
      </c>
      <c r="FY5" s="90" t="str">
        <f>IF(VLOOKUP(FY$3,テーブル1[[項目コード]:[入力事項]],3,FALSE)="","",VLOOKUP(FY$3,テーブル1[[項目コード]:[入力事項]],3,FALSE))</f>
        <v>□</v>
      </c>
      <c r="FZ5" s="90" t="str">
        <f>IF(VLOOKUP(FZ$3,テーブル1[[項目コード]:[入力事項]],3,FALSE)="","",VLOOKUP(FZ$3,テーブル1[[項目コード]:[入力事項]],3,FALSE))</f>
        <v>□</v>
      </c>
      <c r="GA5" s="90" t="str">
        <f>IF(VLOOKUP(GA$3,テーブル1[[項目コード]:[入力事項]],3,FALSE)="","",VLOOKUP(GA$3,テーブル1[[項目コード]:[入力事項]],3,FALSE))</f>
        <v>□</v>
      </c>
      <c r="GB5" s="90" t="str">
        <f>IF(VLOOKUP(GB$3,テーブル1[[項目コード]:[入力事項]],3,FALSE)="","",VLOOKUP(GB$3,テーブル1[[項目コード]:[入力事項]],3,FALSE))</f>
        <v/>
      </c>
      <c r="GC5" s="90" t="str">
        <f>IF(VLOOKUP(GC$3,テーブル1[[項目コード]:[入力事項]],3,FALSE)="","",VLOOKUP(GC$3,テーブル1[[項目コード]:[入力事項]],3,FALSE))</f>
        <v>□</v>
      </c>
      <c r="GD5" s="90" t="str">
        <f>IF(VLOOKUP(GD$3,テーブル1[[項目コード]:[入力事項]],3,FALSE)="","",VLOOKUP(GD$3,テーブル1[[項目コード]:[入力事項]],3,FALSE))</f>
        <v/>
      </c>
      <c r="GE5" s="90" t="str">
        <f>IF(VLOOKUP(GE$3,テーブル1[[項目コード]:[入力事項]],3,FALSE)="","",VLOOKUP(GE$3,テーブル1[[項目コード]:[入力事項]],3,FALSE))</f>
        <v/>
      </c>
      <c r="GF5" s="90" t="str">
        <f>IF(VLOOKUP(GF$3,テーブル1[[項目コード]:[入力事項]],3,FALSE)="","",VLOOKUP(GF$3,テーブル1[[項目コード]:[入力事項]],3,FALSE))</f>
        <v/>
      </c>
      <c r="GG5" s="90" t="str">
        <f>IF(VLOOKUP(GG$3,テーブル1[[項目コード]:[入力事項]],3,FALSE)="","",VLOOKUP(GG$3,テーブル1[[項目コード]:[入力事項]],3,FALSE))</f>
        <v/>
      </c>
      <c r="GH5" s="90" t="str">
        <f>IF(VLOOKUP(GH$3,テーブル1[[項目コード]:[入力事項]],3,FALSE)="","",VLOOKUP(GH$3,テーブル1[[項目コード]:[入力事項]],3,FALSE))</f>
        <v/>
      </c>
      <c r="GI5" s="90" t="str">
        <f>IF(VLOOKUP(GI$3,テーブル1[[項目コード]:[入力事項]],3,FALSE)="","",VLOOKUP(GI$3,テーブル1[[項目コード]:[入力事項]],3,FALSE))</f>
        <v>□</v>
      </c>
      <c r="GJ5" s="90" t="str">
        <f>IF(VLOOKUP(GJ$3,テーブル1[[項目コード]:[入力事項]],3,FALSE)="","",VLOOKUP(GJ$3,テーブル1[[項目コード]:[入力事項]],3,FALSE))</f>
        <v/>
      </c>
      <c r="GK5" s="90" t="str">
        <f>IF(VLOOKUP(GK$3,テーブル1[[項目コード]:[入力事項]],3,FALSE)="","",VLOOKUP(GK$3,テーブル1[[項目コード]:[入力事項]],3,FALSE))</f>
        <v/>
      </c>
      <c r="GL5" s="90" t="str">
        <f>IF(VLOOKUP(GL$3,テーブル1[[項目コード]:[入力事項]],3,FALSE)="","",VLOOKUP(GL$3,テーブル1[[項目コード]:[入力事項]],3,FALSE))</f>
        <v/>
      </c>
      <c r="GM5" s="90" t="str">
        <f>IF(VLOOKUP(GM$3,テーブル1[[項目コード]:[入力事項]],3,FALSE)="","",VLOOKUP(GM$3,テーブル1[[項目コード]:[入力事項]],3,FALSE))</f>
        <v/>
      </c>
      <c r="GN5" s="90" t="str">
        <f>IF(VLOOKUP(GN$3,テーブル1[[項目コード]:[入力事項]],3,FALSE)="","",VLOOKUP(GN$3,テーブル1[[項目コード]:[入力事項]],3,FALSE))</f>
        <v/>
      </c>
      <c r="GO5" s="90" t="str">
        <f>IF(VLOOKUP(GO$3,テーブル1[[項目コード]:[入力事項]],3,FALSE)="","",VLOOKUP(GO$3,テーブル1[[項目コード]:[入力事項]],3,FALSE))</f>
        <v/>
      </c>
      <c r="GP5" s="90" t="str">
        <f>IF(VLOOKUP(GP$3,テーブル1[[項目コード]:[入力事項]],3,FALSE)="","",VLOOKUP(GP$3,テーブル1[[項目コード]:[入力事項]],3,FALSE))</f>
        <v/>
      </c>
      <c r="GQ5" s="90" t="str">
        <f>IF(VLOOKUP(GQ$3,テーブル1[[項目コード]:[入力事項]],3,FALSE)="","",VLOOKUP(GQ$3,テーブル1[[項目コード]:[入力事項]],3,FALSE))</f>
        <v/>
      </c>
      <c r="GR5" s="90" t="str">
        <f>IF(VLOOKUP(GR$3,テーブル1[[項目コード]:[入力事項]],3,FALSE)="","",VLOOKUP(GR$3,テーブル1[[項目コード]:[入力事項]],3,FALSE))</f>
        <v/>
      </c>
      <c r="GS5" s="90" t="str">
        <f>IF(VLOOKUP(GS$3,テーブル1[[項目コード]:[入力事項]],3,FALSE)="","",VLOOKUP(GS$3,テーブル1[[項目コード]:[入力事項]],3,FALSE))</f>
        <v/>
      </c>
      <c r="GT5" s="90" t="str">
        <f>IF(VLOOKUP(GT$3,テーブル1[[項目コード]:[入力事項]],3,FALSE)="","",VLOOKUP(GT$3,テーブル1[[項目コード]:[入力事項]],3,FALSE))</f>
        <v/>
      </c>
      <c r="GU5" s="90" t="str">
        <f>IF(VLOOKUP(GU$3,テーブル1[[項目コード]:[入力事項]],3,FALSE)="","",VLOOKUP(GU$3,テーブル1[[項目コード]:[入力事項]],3,FALSE))</f>
        <v/>
      </c>
      <c r="GV5" s="90" t="str">
        <f>IF(VLOOKUP(GV$3,テーブル1[[項目コード]:[入力事項]],3,FALSE)="","",VLOOKUP(GV$3,テーブル1[[項目コード]:[入力事項]],3,FALSE))</f>
        <v/>
      </c>
      <c r="GW5" s="90" t="str">
        <f>IF(VLOOKUP(GW$3,テーブル1[[項目コード]:[入力事項]],3,FALSE)="","",VLOOKUP(GW$3,テーブル1[[項目コード]:[入力事項]],3,FALSE))</f>
        <v/>
      </c>
      <c r="GX5" s="90" t="str">
        <f>IF(VLOOKUP(GX$3,テーブル1[[項目コード]:[入力事項]],3,FALSE)="","",VLOOKUP(GX$3,テーブル1[[項目コード]:[入力事項]],3,FALSE))</f>
        <v/>
      </c>
      <c r="GY5" s="90" t="str">
        <f>IF(VLOOKUP(GY$3,テーブル1[[項目コード]:[入力事項]],3,FALSE)="","",VLOOKUP(GY$3,テーブル1[[項目コード]:[入力事項]],3,FALSE))</f>
        <v/>
      </c>
      <c r="GZ5" s="90" t="str">
        <f>IF(VLOOKUP(GZ$3,テーブル1[[項目コード]:[入力事項]],3,FALSE)="","",VLOOKUP(GZ$3,テーブル1[[項目コード]:[入力事項]],3,FALSE))</f>
        <v/>
      </c>
      <c r="HA5" s="90" t="str">
        <f>IF(VLOOKUP(HA$3,テーブル1[[項目コード]:[入力事項]],3,FALSE)="","",VLOOKUP(HA$3,テーブル1[[項目コード]:[入力事項]],3,FALSE))</f>
        <v/>
      </c>
      <c r="HB5" s="90" t="str">
        <f>IF(VLOOKUP(HB$3,テーブル1[[項目コード]:[入力事項]],3,FALSE)="","",VLOOKUP(HB$3,テーブル1[[項目コード]:[入力事項]],3,FALSE))</f>
        <v/>
      </c>
      <c r="HC5" s="90" t="str">
        <f>IF(VLOOKUP(HC$3,テーブル1[[項目コード]:[入力事項]],3,FALSE)="","",VLOOKUP(HC$3,テーブル1[[項目コード]:[入力事項]],3,FALSE))</f>
        <v/>
      </c>
      <c r="HD5" s="90" t="str">
        <f>IF(VLOOKUP(HD$3,テーブル1[[項目コード]:[入力事項]],3,FALSE)="","",VLOOKUP(HD$3,テーブル1[[項目コード]:[入力事項]],3,FALSE))</f>
        <v/>
      </c>
      <c r="HE5" s="90" t="str">
        <f>IF(VLOOKUP(HE$3,テーブル1[[項目コード]:[入力事項]],3,FALSE)="","",VLOOKUP(HE$3,テーブル1[[項目コード]:[入力事項]],3,FALSE))</f>
        <v/>
      </c>
      <c r="HF5" s="90" t="str">
        <f>IF(VLOOKUP(HF$3,テーブル1[[項目コード]:[入力事項]],3,FALSE)="","",VLOOKUP(HF$3,テーブル1[[項目コード]:[入力事項]],3,FALSE))</f>
        <v/>
      </c>
      <c r="HG5" s="90" t="str">
        <f>IF(VLOOKUP(HG$3,テーブル1[[項目コード]:[入力事項]],3,FALSE)="","",VLOOKUP(HG$3,テーブル1[[項目コード]:[入力事項]],3,FALSE))</f>
        <v/>
      </c>
      <c r="HH5" s="90" t="str">
        <f>IF(VLOOKUP(HH$3,テーブル1[[項目コード]:[入力事項]],3,FALSE)="","",VLOOKUP(HH$3,テーブル1[[項目コード]:[入力事項]],3,FALSE))</f>
        <v/>
      </c>
      <c r="HI5" s="90" t="str">
        <f>IF(VLOOKUP(HI$3,テーブル1[[項目コード]:[入力事項]],3,FALSE)="","",VLOOKUP(HI$3,テーブル1[[項目コード]:[入力事項]],3,FALSE))</f>
        <v/>
      </c>
      <c r="HJ5" s="90" t="str">
        <f>IF(VLOOKUP(HJ$3,テーブル1[[項目コード]:[入力事項]],3,FALSE)="","",VLOOKUP(HJ$3,テーブル1[[項目コード]:[入力事項]],3,FALSE))</f>
        <v/>
      </c>
      <c r="HK5" s="90" t="str">
        <f>IF(VLOOKUP(HK$3,テーブル1[[項目コード]:[入力事項]],3,FALSE)="","",VLOOKUP(HK$3,テーブル1[[項目コード]:[入力事項]],3,FALSE))</f>
        <v/>
      </c>
      <c r="HL5" s="90" t="str">
        <f>IF(VLOOKUP(HL$3,テーブル1[[項目コード]:[入力事項]],3,FALSE)="","",VLOOKUP(HL$3,テーブル1[[項目コード]:[入力事項]],3,FALSE))</f>
        <v/>
      </c>
      <c r="HM5" s="90" t="str">
        <f>IF(VLOOKUP(HM$3,テーブル1[[項目コード]:[入力事項]],3,FALSE)="","",VLOOKUP(HM$3,テーブル1[[項目コード]:[入力事項]],3,FALSE))</f>
        <v/>
      </c>
      <c r="HN5" s="90" t="str">
        <f>IF(VLOOKUP(HN$3,テーブル1[[項目コード]:[入力事項]],3,FALSE)="","",VLOOKUP(HN$3,テーブル1[[項目コード]:[入力事項]],3,FALSE))</f>
        <v/>
      </c>
      <c r="HO5" s="90" t="str">
        <f>IF(VLOOKUP(HO$3,テーブル1[[項目コード]:[入力事項]],3,FALSE)="","",VLOOKUP(HO$3,テーブル1[[項目コード]:[入力事項]],3,FALSE))</f>
        <v/>
      </c>
      <c r="HP5" s="90" t="str">
        <f>IF(VLOOKUP(HP$3,テーブル1[[項目コード]:[入力事項]],3,FALSE)="","",VLOOKUP(HP$3,テーブル1[[項目コード]:[入力事項]],3,FALSE))</f>
        <v>□</v>
      </c>
      <c r="HQ5" s="90" t="str">
        <f>IF(VLOOKUP(HQ$3,テーブル1[[項目コード]:[入力事項]],3,FALSE)="","",VLOOKUP(HQ$3,テーブル1[[項目コード]:[入力事項]],3,FALSE))</f>
        <v>□</v>
      </c>
      <c r="HR5" s="90" t="str">
        <f>IF(VLOOKUP(HR$3,テーブル1[[項目コード]:[入力事項]],3,FALSE)="","",VLOOKUP(HR$3,テーブル1[[項目コード]:[入力事項]],3,FALSE))</f>
        <v>□</v>
      </c>
      <c r="HS5" s="90" t="str">
        <f>IF(VLOOKUP(HS$3,テーブル1[[項目コード]:[入力事項]],3,FALSE)="","",VLOOKUP(HS$3,テーブル1[[項目コード]:[入力事項]],3,FALSE))</f>
        <v/>
      </c>
      <c r="HT5" s="90" t="str">
        <f>IF(VLOOKUP(HT$3,テーブル1[[項目コード]:[入力事項]],3,FALSE)="","",VLOOKUP(HT$3,テーブル1[[項目コード]:[入力事項]],3,FALSE))</f>
        <v/>
      </c>
      <c r="HU5" s="90" t="str">
        <f>IF(VLOOKUP(HU$3,テーブル1[[項目コード]:[入力事項]],3,FALSE)="","",VLOOKUP(HU$3,テーブル1[[項目コード]:[入力事項]],3,FALSE))</f>
        <v/>
      </c>
      <c r="HV5" s="90" t="str">
        <f>IF(VLOOKUP(HV$3,テーブル1[[項目コード]:[入力事項]],3,FALSE)="","",VLOOKUP(HV$3,テーブル1[[項目コード]:[入力事項]],3,FALSE))</f>
        <v/>
      </c>
      <c r="HW5" s="90" t="str">
        <f>IF(VLOOKUP(HW$3,テーブル1[[項目コード]:[入力事項]],3,FALSE)="","",VLOOKUP(HW$3,テーブル1[[項目コード]:[入力事項]],3,FALSE))</f>
        <v/>
      </c>
      <c r="HX5" s="90" t="str">
        <f>IF(VLOOKUP(HX$3,テーブル1[[項目コード]:[入力事項]],3,FALSE)="","",VLOOKUP(HX$3,テーブル1[[項目コード]:[入力事項]],3,FALSE))</f>
        <v/>
      </c>
      <c r="HY5" s="90" t="str">
        <f>IF(VLOOKUP(HY$3,テーブル1[[項目コード]:[入力事項]],3,FALSE)="","",VLOOKUP(HY$3,テーブル1[[項目コード]:[入力事項]],3,FALSE))</f>
        <v/>
      </c>
      <c r="HZ5" s="90" t="str">
        <f>IF(VLOOKUP(HZ$3,テーブル1[[項目コード]:[入力事項]],3,FALSE)="","",VLOOKUP(HZ$3,テーブル1[[項目コード]:[入力事項]],3,FALSE))</f>
        <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de69b8-b91b-424e-bb83-ffeef528b8e1">
      <Terms xmlns="http://schemas.microsoft.com/office/infopath/2007/PartnerControls"/>
    </lcf76f155ced4ddcb4097134ff3c332f>
    <TaxCatchAll xmlns="485fdf55-97f1-4606-84e4-0abba8c0f2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61D03E2F323E479856EDFA01EF9129" ma:contentTypeVersion="18" ma:contentTypeDescription="新しいドキュメントを作成します。" ma:contentTypeScope="" ma:versionID="5c669bd5ed1558741c6ad821f39a6c8e">
  <xsd:schema xmlns:xsd="http://www.w3.org/2001/XMLSchema" xmlns:xs="http://www.w3.org/2001/XMLSchema" xmlns:p="http://schemas.microsoft.com/office/2006/metadata/properties" xmlns:ns2="8bde69b8-b91b-424e-bb83-ffeef528b8e1" xmlns:ns3="485fdf55-97f1-4606-84e4-0abba8c0f297" targetNamespace="http://schemas.microsoft.com/office/2006/metadata/properties" ma:root="true" ma:fieldsID="960a2b06ab5917a17ecdb8dfea7ab442" ns2:_="" ns3:_="">
    <xsd:import namespace="8bde69b8-b91b-424e-bb83-ffeef528b8e1"/>
    <xsd:import namespace="485fdf55-97f1-4606-84e4-0abba8c0f2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de69b8-b91b-424e-bb83-ffeef528b8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641c7052-e165-4b7e-87a8-07f0f03ee9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5fdf55-97f1-4606-84e4-0abba8c0f297"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a838dd1-01da-4219-a978-1453e1cace0d}" ma:internalName="TaxCatchAll" ma:showField="CatchAllData" ma:web="485fdf55-97f1-4606-84e4-0abba8c0f2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C7414B-5115-435A-AE2C-28F64019BF4D}">
  <ds:schemaRefs>
    <ds:schemaRef ds:uri="http://schemas.microsoft.com/office/2006/metadata/properties"/>
    <ds:schemaRef ds:uri="http://schemas.microsoft.com/office/infopath/2007/PartnerControls"/>
    <ds:schemaRef ds:uri="8bde69b8-b91b-424e-bb83-ffeef528b8e1"/>
    <ds:schemaRef ds:uri="485fdf55-97f1-4606-84e4-0abba8c0f297"/>
  </ds:schemaRefs>
</ds:datastoreItem>
</file>

<file path=customXml/itemProps2.xml><?xml version="1.0" encoding="utf-8"?>
<ds:datastoreItem xmlns:ds="http://schemas.openxmlformats.org/officeDocument/2006/customXml" ds:itemID="{FD3E3572-1046-4F9F-B1CF-8AE1D89F43D1}">
  <ds:schemaRefs>
    <ds:schemaRef ds:uri="http://schemas.microsoft.com/sharepoint/v3/contenttype/forms"/>
  </ds:schemaRefs>
</ds:datastoreItem>
</file>

<file path=customXml/itemProps3.xml><?xml version="1.0" encoding="utf-8"?>
<ds:datastoreItem xmlns:ds="http://schemas.openxmlformats.org/officeDocument/2006/customXml" ds:itemID="{7EFEC96A-34BD-4EA7-B3ED-8F8642366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de69b8-b91b-424e-bb83-ffeef528b8e1"/>
    <ds:schemaRef ds:uri="485fdf55-97f1-4606-84e4-0abba8c0f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求人票入力</vt:lpstr>
      <vt:lpstr>求人票プレビュー</vt:lpstr>
      <vt:lpstr>選択</vt:lpstr>
      <vt:lpstr>取込データ</vt:lpstr>
      <vt:lpstr>求人票プレビュー!Print_Area</vt:lpstr>
      <vt:lpstr>求人票プレビュー!Print_Titles</vt:lpstr>
      <vt:lpstr>まだわからない</vt:lpstr>
      <vt:lpstr>可</vt:lpstr>
      <vt:lpstr>希望しない</vt:lpstr>
      <vt:lpstr>希望する</vt:lpstr>
      <vt:lpstr>正社員</vt:lpstr>
      <vt:lpstr>正社員以外</vt:lpstr>
      <vt:lpstr>不可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Geopower Saotome</dc:creator>
  <cp:lastModifiedBy>Geopower Otomo</cp:lastModifiedBy>
  <cp:lastPrinted>2024-11-25T00:58:11Z</cp:lastPrinted>
  <dcterms:created xsi:type="dcterms:W3CDTF">2023-01-27T06:08:07Z</dcterms:created>
  <dcterms:modified xsi:type="dcterms:W3CDTF">2026-02-13T04:36:38Z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0x0101000961D03E2F323E479856EDFA01EF9129</vt:lpwstr>
  </property>
  <property fmtid="{D5CDD505-2E9C-101B-9397-08002B2CF9AE}" pid="3" name="MediaServiceImageTags">
    <vt:lpwstr/>
  </property>
</Properties>
</file>